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trimestres\Septiembre\"/>
    </mc:Choice>
  </mc:AlternateContent>
  <bookViews>
    <workbookView xWindow="0" yWindow="0" windowWidth="28800" windowHeight="13020" activeTab="2"/>
  </bookViews>
  <sheets>
    <sheet name="3EI_240 01" sheetId="10" r:id="rId1"/>
    <sheet name="3EI_260 01" sheetId="11" r:id="rId2"/>
    <sheet name="3EI_261 01" sheetId="12" r:id="rId3"/>
    <sheet name="3EI_262 01" sheetId="13" r:id="rId4"/>
    <sheet name="3EI_263 01" sheetId="14" r:id="rId5"/>
    <sheet name="3EI_264 01" sheetId="15" r:id="rId6"/>
    <sheet name="3EI_265 01" sheetId="16" r:id="rId7"/>
    <sheet name="2EI_240 01" sheetId="3" r:id="rId8"/>
    <sheet name="2EI_260 01" sheetId="4" r:id="rId9"/>
    <sheet name="2EI_261 01" sheetId="5" r:id="rId10"/>
    <sheet name="2EI_262 01" sheetId="6" r:id="rId11"/>
    <sheet name="2EI_263 01" sheetId="7" r:id="rId12"/>
    <sheet name="2EI_264 01" sheetId="8" r:id="rId13"/>
    <sheet name="2EI_265 01" sheetId="9" r:id="rId14"/>
    <sheet name="eid_GASTOS" sheetId="2" r:id="rId15"/>
    <sheet name="EI_i" sheetId="1" r:id="rId16"/>
  </sheets>
  <externalReferences>
    <externalReference r:id="rId17"/>
  </externalReferences>
  <definedNames>
    <definedName name="sumasS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6" l="1"/>
  <c r="D8" i="16" l="1"/>
  <c r="I7" i="16"/>
  <c r="G7" i="16"/>
  <c r="D7" i="16"/>
  <c r="C7" i="16"/>
  <c r="A3" i="16"/>
  <c r="D8" i="15"/>
  <c r="I7" i="15"/>
  <c r="G7" i="15"/>
  <c r="D7" i="15"/>
  <c r="C7" i="15"/>
  <c r="A3" i="15"/>
  <c r="D8" i="14"/>
  <c r="I7" i="14"/>
  <c r="G7" i="14"/>
  <c r="D7" i="14"/>
  <c r="C7" i="14"/>
  <c r="A3" i="14"/>
  <c r="D8" i="13"/>
  <c r="I7" i="13"/>
  <c r="G7" i="13"/>
  <c r="D7" i="13"/>
  <c r="C7" i="13"/>
  <c r="A3" i="13"/>
  <c r="D8" i="12"/>
  <c r="I7" i="12"/>
  <c r="G7" i="12"/>
  <c r="D7" i="12"/>
  <c r="C7" i="12"/>
  <c r="A3" i="12"/>
  <c r="G99" i="11"/>
  <c r="J99" i="11" s="1"/>
  <c r="G10" i="11"/>
  <c r="D8" i="11"/>
  <c r="I7" i="11"/>
  <c r="G7" i="11"/>
  <c r="D7" i="11"/>
  <c r="C7" i="11"/>
  <c r="D8" i="10"/>
  <c r="I7" i="10"/>
  <c r="G7" i="10"/>
  <c r="D7" i="10"/>
  <c r="C7" i="10"/>
  <c r="A3" i="10"/>
  <c r="D8" i="9"/>
  <c r="I7" i="9"/>
  <c r="G7" i="9"/>
  <c r="D7" i="9"/>
  <c r="C7" i="9"/>
  <c r="A3" i="9"/>
  <c r="D8" i="8"/>
  <c r="I7" i="8"/>
  <c r="G7" i="8"/>
  <c r="D7" i="8"/>
  <c r="C7" i="8"/>
  <c r="A3" i="8"/>
  <c r="D8" i="7"/>
  <c r="I7" i="7"/>
  <c r="G7" i="7"/>
  <c r="D7" i="7"/>
  <c r="C7" i="7"/>
  <c r="A3" i="7"/>
  <c r="D8" i="6"/>
  <c r="I7" i="6"/>
  <c r="G7" i="6"/>
  <c r="D7" i="6"/>
  <c r="C7" i="6"/>
  <c r="A3" i="6"/>
  <c r="D8" i="5"/>
  <c r="I7" i="5"/>
  <c r="G7" i="5"/>
  <c r="D7" i="5"/>
  <c r="C7" i="5"/>
  <c r="A3" i="5"/>
  <c r="D8" i="4"/>
  <c r="I7" i="4"/>
  <c r="G7" i="4"/>
  <c r="D7" i="4"/>
  <c r="C7" i="4"/>
  <c r="A3" i="4"/>
  <c r="D8" i="3"/>
  <c r="I7" i="3"/>
  <c r="G7" i="3"/>
  <c r="D7" i="3"/>
  <c r="C7" i="3"/>
  <c r="A3" i="3"/>
</calcChain>
</file>

<file path=xl/sharedStrings.xml><?xml version="1.0" encoding="utf-8"?>
<sst xmlns="http://schemas.openxmlformats.org/spreadsheetml/2006/main" count="4492" uniqueCount="1997">
  <si>
    <t>Indice</t>
  </si>
  <si>
    <t>INGRESOS CORRIENTES</t>
  </si>
  <si>
    <t>TRANSFERENCIAS</t>
  </si>
  <si>
    <t>RECURSOS DE CAPITAL</t>
  </si>
  <si>
    <t>TOTAL INGRESOS</t>
  </si>
  <si>
    <t>Presupuesto</t>
  </si>
  <si>
    <t>Ejecución</t>
  </si>
  <si>
    <t>Entidades           Cuentas</t>
  </si>
  <si>
    <t>INICIAL</t>
  </si>
  <si>
    <t>MODIFICACIONES</t>
  </si>
  <si>
    <t>DEFINITIVO</t>
  </si>
  <si>
    <t>Part.</t>
  </si>
  <si>
    <t>Recaudo acum</t>
  </si>
  <si>
    <t>% ejec.</t>
  </si>
  <si>
    <t>SALDO por RECAUDO</t>
  </si>
  <si>
    <t>% Ej.</t>
  </si>
  <si>
    <t>PARTC.</t>
  </si>
  <si>
    <t>PARTIPAC.</t>
  </si>
  <si>
    <t>PARTICIPAC.</t>
  </si>
  <si>
    <t>Inicial</t>
  </si>
  <si>
    <t>modificaciones</t>
  </si>
  <si>
    <t>Vigente</t>
  </si>
  <si>
    <t>31 -----------&gt;  GASTOS DE FUNCIONAMIENTO</t>
  </si>
  <si>
    <t>32 -----------&gt;    Gastos De Operaci󮍊  SERVICIO DE LA DEUDA</t>
  </si>
  <si>
    <t>33 -----------&gt;    SERVICIO DE LA DEUDA</t>
  </si>
  <si>
    <t>34 -----------&gt;    INVERSIÓN</t>
  </si>
  <si>
    <t>30 -----------&gt;  total</t>
  </si>
  <si>
    <t>313   325   332</t>
  </si>
  <si>
    <t>disponibilidad inicial                40000000000000000000</t>
  </si>
  <si>
    <t>PRESUPUESTO</t>
  </si>
  <si>
    <t>EJECUCIÓN</t>
  </si>
  <si>
    <t>ENTIDAD</t>
  </si>
  <si>
    <t>MODIFICACIÓN</t>
  </si>
  <si>
    <t>% PART</t>
  </si>
  <si>
    <t>SUSPENSIÓN</t>
  </si>
  <si>
    <t>GIROS</t>
  </si>
  <si>
    <t>% EJE</t>
  </si>
  <si>
    <t>COMPROMISOS POR PAGAR</t>
  </si>
  <si>
    <t>% EJ</t>
  </si>
  <si>
    <t>TOTAL</t>
  </si>
  <si>
    <t>% EJEC</t>
  </si>
  <si>
    <t>FUENTE: N4P7_7G_1029_1520.xlsx</t>
  </si>
  <si>
    <t>2015-09-30_CB-0101_422.xlsx</t>
  </si>
  <si>
    <t>MODULO DE CONSULTA (SIVICOF)</t>
  </si>
  <si>
    <t>Fecha de Generación de Reporte: 2015-10-13 09:41:04</t>
  </si>
  <si>
    <t>240</t>
  </si>
  <si>
    <t>240_01</t>
  </si>
  <si>
    <t>INDICE</t>
  </si>
  <si>
    <r>
      <t>Tipo :</t>
    </r>
    <r>
      <rPr>
        <sz val="7.5"/>
        <color rgb="FF000000"/>
        <rFont val="Calibri"/>
        <family val="2"/>
        <scheme val="minor"/>
      </rPr>
      <t xml:space="preserve"> TRANSMISION</t>
    </r>
  </si>
  <si>
    <r>
      <t>:</t>
    </r>
    <r>
      <rPr>
        <sz val="7.5"/>
        <color rgb="FF000000"/>
        <rFont val="Calibri"/>
        <family val="2"/>
        <scheme val="minor"/>
      </rPr>
      <t xml:space="preserve"> 240 LOTERIA DE BOGOTA, D.C.</t>
    </r>
  </si>
  <si>
    <r>
      <t xml:space="preserve">INFORME : </t>
    </r>
    <r>
      <rPr>
        <sz val="7.5"/>
        <color rgb="FF000000"/>
        <rFont val="Calibri"/>
        <family val="2"/>
        <scheme val="minor"/>
      </rPr>
      <t>1 1 PRESUPUESTO</t>
    </r>
  </si>
  <si>
    <t>01</t>
  </si>
  <si>
    <t>EI</t>
  </si>
  <si>
    <r>
      <t xml:space="preserve">Formulario : </t>
    </r>
    <r>
      <rPr>
        <sz val="7.5"/>
        <color rgb="FF000000"/>
        <rFont val="Calibri"/>
        <family val="2"/>
        <scheme val="minor"/>
      </rPr>
      <t>100 CB-0101: EJECUCION PRESUPUESTAL DE INGRESOS</t>
    </r>
  </si>
  <si>
    <r>
      <t xml:space="preserve">Fecha de Corte : </t>
    </r>
    <r>
      <rPr>
        <sz val="7.5"/>
        <color rgb="FF000000"/>
        <rFont val="Calibri"/>
        <family val="2"/>
        <scheme val="minor"/>
      </rPr>
      <t>2015-09-30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</si>
  <si>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17:30:10</t>
    </r>
  </si>
  <si>
    <r>
      <t>Número de Radicación :</t>
    </r>
    <r>
      <rPr>
        <sz val="7.5"/>
        <color rgb="FF000000"/>
        <rFont val="Calibri"/>
        <family val="2"/>
        <scheme val="minor"/>
      </rPr>
      <t xml:space="preserve"> No Cargado</t>
    </r>
  </si>
  <si>
    <t>CODIGO ENTE</t>
  </si>
  <si>
    <t>CODIFICADO</t>
  </si>
  <si>
    <t>CODIGO DE CUENTA</t>
  </si>
  <si>
    <t>NOMBRE DE LA CUENTA</t>
  </si>
  <si>
    <t>(4)PRESUPUESTO INICIAL</t>
  </si>
  <si>
    <t>(8) MODIFICACIONES ADEL MES</t>
  </si>
  <si>
    <t>(12)MODIFICACIONES ACUMULADAS</t>
  </si>
  <si>
    <t>(16)PRESUPIESTO DEFINITIVO</t>
  </si>
  <si>
    <t>(20) RECAUDOS DEL MES</t>
  </si>
  <si>
    <t>(24) RECAUDOS ACUMULADOS</t>
  </si>
  <si>
    <t>(28)% EJEC.PRESUP</t>
  </si>
  <si>
    <t>(32)SALDO POR RECAUDAR</t>
  </si>
  <si>
    <t>(36) RECONOCIMIENTOS VIGENCIA ACTUAL</t>
  </si>
  <si>
    <t>(40) RECAUDO ACUMULADO CON RECONOCIMIENTO</t>
  </si>
  <si>
    <t>COD_FILA</t>
  </si>
  <si>
    <t>(1) CODIGO DE CUENTA</t>
  </si>
  <si>
    <t>(2) NOMBRE DE LA CUENTA</t>
  </si>
  <si>
    <t>(4) PRESUPUESTO INICIAL</t>
  </si>
  <si>
    <t>(8) MODIFICACIONES DEL MES</t>
  </si>
  <si>
    <t>(12) MODIFICACIONES ACUMULADAS</t>
  </si>
  <si>
    <t>(16) PRESUPUESTO DEFINITIVO</t>
  </si>
  <si>
    <t>(28) % EJECUCION PRESUPUESTAL</t>
  </si>
  <si>
    <t>(32) SALDO POR RECAUDAR</t>
  </si>
  <si>
    <t>´1000000000000000000000</t>
  </si>
  <si>
    <t>1</t>
  </si>
  <si>
    <t>Disponibilidad Inicial</t>
  </si>
  <si>
    <t>´2000000000000000000000</t>
  </si>
  <si>
    <t>2</t>
  </si>
  <si>
    <t>Ingresos</t>
  </si>
  <si>
    <t>´2100000000000000000000</t>
  </si>
  <si>
    <t>21</t>
  </si>
  <si>
    <t>Ingresos Corrientes</t>
  </si>
  <si>
    <t>´2110000000000000000000</t>
  </si>
  <si>
    <t>211</t>
  </si>
  <si>
    <t>Ingresos de Explotaci󮍊</t>
  </si>
  <si>
    <t>´2110100000000000000000</t>
  </si>
  <si>
    <t>21101</t>
  </si>
  <si>
    <t>Venta de Bienes</t>
  </si>
  <si>
    <t>´2110101000000000000000</t>
  </si>
  <si>
    <t>2110101</t>
  </si>
  <si>
    <t>Billetes de Loter_xD860_y Otros Productos</t>
  </si>
  <si>
    <t>´2110101010000000000000</t>
  </si>
  <si>
    <t>211010101</t>
  </si>
  <si>
    <t>Billetes de Loter_xD84D_</t>
  </si>
  <si>
    <t>´2110101010001000000000</t>
  </si>
  <si>
    <t>2110101010001</t>
  </si>
  <si>
    <t>Local</t>
  </si>
  <si>
    <t>´2110101010002000000000</t>
  </si>
  <si>
    <t>2110101010002</t>
  </si>
  <si>
    <t>Forᮥa</t>
  </si>
  <si>
    <t>´2110101030000000000000</t>
  </si>
  <si>
    <t>211010103</t>
  </si>
  <si>
    <t>Juegos Promocionales, Rifas y Otros</t>
  </si>
  <si>
    <t>´2110101030001000000000</t>
  </si>
  <si>
    <t>2110101030001</t>
  </si>
  <si>
    <t>Derechos de Explotaci󮍊</t>
  </si>
  <si>
    <t>´2110101030002000000000</t>
  </si>
  <si>
    <t>2110101030002</t>
  </si>
  <si>
    <t>Reconocimiento Gastos de Administraci󮍊</t>
  </si>
  <si>
    <t>´2110101030003000000000</t>
  </si>
  <si>
    <t>2110101030003</t>
  </si>
  <si>
    <t>Utilizaci󮠤e Resultados</t>
  </si>
  <si>
    <t>´2110101040000000000000</t>
  </si>
  <si>
    <t>211010104</t>
  </si>
  <si>
    <t>CxCo Loter_xD860_y Otros Productos</t>
  </si>
  <si>
    <t>´2110101050000000000000</t>
  </si>
  <si>
    <t>211010105</t>
  </si>
  <si>
    <t>Premios no Reclamados Loter_xD84D_</t>
  </si>
  <si>
    <t>´2110102000000000000000</t>
  </si>
  <si>
    <t>2110102</t>
  </si>
  <si>
    <t>Apuestas Permanentes</t>
  </si>
  <si>
    <t>´2110102010000000000000</t>
  </si>
  <si>
    <t>211010201</t>
  </si>
  <si>
    <t>´2110102010003000000000</t>
  </si>
  <si>
    <t>2110102010003</t>
  </si>
  <si>
    <t>Ventas de Talonarios</t>
  </si>
  <si>
    <t>´2110102010004000000000</t>
  </si>
  <si>
    <t>2110102010004</t>
  </si>
  <si>
    <t>Otros Ingresos Apuestas Permanentes</t>
  </si>
  <si>
    <t>´2110102010005000000000</t>
  </si>
  <si>
    <t>2110102010005</t>
  </si>
  <si>
    <t>´2110102010006000000000</t>
  </si>
  <si>
    <t>2110102010006</t>
  </si>
  <si>
    <t>Premios no Reclamados Apuestas</t>
  </si>
  <si>
    <t>´2110200000000000000000</t>
  </si>
  <si>
    <t>21102</t>
  </si>
  <si>
    <t>Ventas de Servicios</t>
  </si>
  <si>
    <t>´2110201000000000000000</t>
  </si>
  <si>
    <t>2110201</t>
  </si>
  <si>
    <t>Arrendamientos</t>
  </si>
  <si>
    <t>´2110202000000000000000</t>
  </si>
  <si>
    <t>2110202</t>
  </si>
  <si>
    <t>Utilizaci󮠤e Marca</t>
  </si>
  <si>
    <t>´2119900000000000000000</t>
  </si>
  <si>
    <t>21199</t>
  </si>
  <si>
    <t>Otros Ingresos de Explotaci󮍊</t>
  </si>
  <si>
    <t>´2119901000000000000000</t>
  </si>
  <si>
    <t>2119901</t>
  </si>
  <si>
    <t>Recuperaci󮠤e Cartera</t>
  </si>
  <si>
    <t>´2119902000000000000000</t>
  </si>
  <si>
    <t>2119902</t>
  </si>
  <si>
    <t>Otros</t>
  </si>
  <si>
    <t>´2300000000000000000000</t>
  </si>
  <si>
    <t>23</t>
  </si>
  <si>
    <t>Recursos de Capital</t>
  </si>
  <si>
    <t>´2320000000000000000000</t>
  </si>
  <si>
    <t>232</t>
  </si>
  <si>
    <t>Rendimientos Operaciones Financieras</t>
  </si>
  <si>
    <t>´2390000000000000000000</t>
  </si>
  <si>
    <t>239</t>
  </si>
  <si>
    <t>Otros Recursos de Capital</t>
  </si>
  <si>
    <t>2015-09-30_CB-0101_240.xlsx</t>
  </si>
  <si>
    <t>Fecha de Generación de Reporte: 2015-10-13 09:42:13</t>
  </si>
  <si>
    <t>260</t>
  </si>
  <si>
    <t>260_01</t>
  </si>
  <si>
    <r>
      <t>:</t>
    </r>
    <r>
      <rPr>
        <sz val="7.5"/>
        <color rgb="FF000000"/>
        <rFont val="Calibri"/>
        <family val="2"/>
        <scheme val="minor"/>
      </rPr>
      <t xml:space="preserve"> 260 CANAL CAPITAL LTDA..</t>
    </r>
  </si>
  <si>
    <r>
      <t xml:space="preserve">INFORME : </t>
    </r>
    <r>
      <rPr>
        <sz val="7.5"/>
        <color rgb="FF000000"/>
        <rFont val="Calibri"/>
        <family val="2"/>
        <scheme val="minor"/>
      </rPr>
      <t>54 54 PRESUPUESTO - PREDIS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</si>
  <si>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2015-10-08 03:17:49</t>
    </r>
  </si>
  <si>
    <t>INGRESOS</t>
  </si>
  <si>
    <t>2-1</t>
  </si>
  <si>
    <t>2-1-1</t>
  </si>
  <si>
    <t>2-1-1-02</t>
  </si>
  <si>
    <t>Venta de servicios</t>
  </si>
  <si>
    <t>2-1-1-02-01</t>
  </si>
  <si>
    <t>Comercializaci󮠄irecta</t>
  </si>
  <si>
    <t>´2110203000000000000000</t>
  </si>
  <si>
    <t>2-1-1-02-03</t>
  </si>
  <si>
    <t>Canje</t>
  </si>
  <si>
    <t>´2110204000000000000000</t>
  </si>
  <si>
    <t>2-1-1-02-04</t>
  </si>
  <si>
    <t>Cuentas por Cobrar</t>
  </si>
  <si>
    <t>2-1-1-99</t>
  </si>
  <si>
    <t>´2200000000000000000000</t>
  </si>
  <si>
    <t>2-2</t>
  </si>
  <si>
    <t>´2210000000000000000000</t>
  </si>
  <si>
    <t>2-2-1</t>
  </si>
  <si>
    <t>NACIӎ</t>
  </si>
  <si>
    <t>´2210100000000000000000</t>
  </si>
  <si>
    <t>2-2-1-01</t>
  </si>
  <si>
    <t>Ley 14de 1991</t>
  </si>
  <si>
    <t>´2210200000000000000000</t>
  </si>
  <si>
    <t>2-2-1-02</t>
  </si>
  <si>
    <t>Autoridad Nacional de Televisi󮍊</t>
  </si>
  <si>
    <t>´2210201000000000000000</t>
  </si>
  <si>
    <t>2-2-1-02-01</t>
  </si>
  <si>
    <t>´2210202000000000000000</t>
  </si>
  <si>
    <t>2-2-1-02-02</t>
  </si>
  <si>
    <t>Nuevos Proyectos</t>
  </si>
  <si>
    <t>´2240000000000000000000</t>
  </si>
  <si>
    <t>2-2-4</t>
  </si>
  <si>
    <t>ADMINISTRACIӎ CENTRAL</t>
  </si>
  <si>
    <t>´2240100000000000000000</t>
  </si>
  <si>
    <t>2-2-4-01</t>
  </si>
  <si>
    <t>Secretar_xD860_de Hacienda</t>
  </si>
  <si>
    <t>2-3</t>
  </si>
  <si>
    <t>2-3-2</t>
  </si>
  <si>
    <t>Rendimientos por Operaciones Financieras</t>
  </si>
  <si>
    <t>´2340000000000000000000</t>
  </si>
  <si>
    <t>2-3-4</t>
  </si>
  <si>
    <t>Aportes de Capital</t>
  </si>
  <si>
    <t>2015-09-30_CB-0101_261.xlsx</t>
  </si>
  <si>
    <t>Fecha de Generación de Reporte: 2015-10-13 09:42:51</t>
  </si>
  <si>
    <t>261</t>
  </si>
  <si>
    <t>261_01</t>
  </si>
  <si>
    <r>
      <t>:</t>
    </r>
    <r>
      <rPr>
        <sz val="7.5"/>
        <color rgb="FF000000"/>
        <rFont val="Calibri"/>
        <family val="2"/>
        <scheme val="minor"/>
      </rPr>
      <t xml:space="preserve"> 261 METROVIVIENDA.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</si>
  <si>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15:24:00</t>
    </r>
  </si>
  <si>
    <t>DISPONIBILIDAD INICIAL</t>
  </si>
  <si>
    <t>INGRESOS POR EXPLOTACIӎ</t>
  </si>
  <si>
    <t>VENTA DE BIENES</t>
  </si>
  <si>
    <t>CIUDADELA EL PORVENIR</t>
  </si>
  <si>
    <t>´2110103000000000000000</t>
  </si>
  <si>
    <t>2110103</t>
  </si>
  <si>
    <t>CIUDADELA USME</t>
  </si>
  <si>
    <t>´2110104000000000000000</t>
  </si>
  <si>
    <t>2110104</t>
  </si>
  <si>
    <t>OPERACIӎ USME POL͇ONO 1</t>
  </si>
  <si>
    <t>´2110105000000000000000</t>
  </si>
  <si>
    <t>2110105</t>
  </si>
  <si>
    <t>TERCER MILENIO</t>
  </si>
  <si>
    <t>´2110106000000000000000</t>
  </si>
  <si>
    <t>2110106</t>
  </si>
  <si>
    <t>CAMPO VERDE</t>
  </si>
  <si>
    <t>´2110116000000000000000</t>
  </si>
  <si>
    <t>2110116</t>
  </si>
  <si>
    <t>CENTRO AMPLIADO</t>
  </si>
  <si>
    <t>´2110118000000000000000</t>
  </si>
  <si>
    <t>2110118</t>
  </si>
  <si>
    <t>ZONAS DE MEJORAMIENTO INTEGRAL</t>
  </si>
  <si>
    <t>´2120000000000000000000</t>
  </si>
  <si>
    <t>212</t>
  </si>
  <si>
    <t>OTROS INGRESOS CORRIENTES</t>
  </si>
  <si>
    <t>Fecha de Generación de Reporte: 2015-10-13 09:43:55</t>
  </si>
  <si>
    <t>262</t>
  </si>
  <si>
    <t>262_01</t>
  </si>
  <si>
    <r>
      <t>:</t>
    </r>
    <r>
      <rPr>
        <sz val="7.5"/>
        <color rgb="FF000000"/>
        <rFont val="Calibri"/>
        <family val="2"/>
        <scheme val="minor"/>
      </rPr>
      <t xml:space="preserve"> 262 EMPRESA DE TRANSPORTE DEL TERCER MILENIO -TRANSMILENIO S.A.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</si>
  <si>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07:22:08</t>
    </r>
  </si>
  <si>
    <t>100000000000000</t>
  </si>
  <si>
    <t>´1010000000000000000000</t>
  </si>
  <si>
    <t>101000000000000</t>
  </si>
  <si>
    <t>CONVENIO NACION- DISTRITO SISTEMA TRASMILENIO</t>
  </si>
  <si>
    <t>´1020000000000000000000</t>
  </si>
  <si>
    <t>1020000000000000</t>
  </si>
  <si>
    <t>TRANSMILENIO S.A</t>
  </si>
  <si>
    <t>200000000000000</t>
  </si>
  <si>
    <t>210000000000000</t>
  </si>
  <si>
    <t>211000000000000</t>
  </si>
  <si>
    <t>INGRESOS DE EXPLOTACION</t>
  </si>
  <si>
    <t>´2110600000000000000000</t>
  </si>
  <si>
    <t>211060000000000</t>
  </si>
  <si>
    <t>PARTICIPACIONES</t>
  </si>
  <si>
    <t>´2110601000000000000000</t>
  </si>
  <si>
    <t>211060100000000</t>
  </si>
  <si>
    <t>PARTICIPACIONES (4%)</t>
  </si>
  <si>
    <t>´2110602000000000000000</t>
  </si>
  <si>
    <t>211060200000000</t>
  </si>
  <si>
    <t>PARTICIPACIONES (3.53%)</t>
  </si>
  <si>
    <t>´2110604000000000000000</t>
  </si>
  <si>
    <t>211060400000000</t>
  </si>
  <si>
    <t>MULTAS</t>
  </si>
  <si>
    <t>´2110605000000000000000</t>
  </si>
  <si>
    <t>211060500000000</t>
  </si>
  <si>
    <t>PARTICIPACIONES (2,5%)</t>
  </si>
  <si>
    <t>´2111000000000000000000</t>
  </si>
  <si>
    <t>211100000000000</t>
  </si>
  <si>
    <t>OTROS INGRESOS DE EXPLOTACION</t>
  </si>
  <si>
    <t>220000000000000</t>
  </si>
  <si>
    <t>221000000000000</t>
  </si>
  <si>
    <t>NACION</t>
  </si>
  <si>
    <t>´2210500000000000000000</t>
  </si>
  <si>
    <t>221050000000000</t>
  </si>
  <si>
    <t>NACION ( VIGENCIA ANTERIOR )</t>
  </si>
  <si>
    <t>´2211000000000000000000</t>
  </si>
  <si>
    <t>221100000000000</t>
  </si>
  <si>
    <t>NACION ( VIGENCIA ACTUAL )</t>
  </si>
  <si>
    <t>224000000000000</t>
  </si>
  <si>
    <t>ADMINISTRACION CENTRAL</t>
  </si>
  <si>
    <t>´2240900000000000000000</t>
  </si>
  <si>
    <t>224090000000000</t>
  </si>
  <si>
    <t>ADMINISTRACION CENTRAL (FONDO DE CONTINGENCIAS)</t>
  </si>
  <si>
    <t>´2241000000000000000000</t>
  </si>
  <si>
    <t>224100000000000</t>
  </si>
  <si>
    <t>ADMINISTRACION CENTRAL ( VIGENCIA ACTUAL )</t>
  </si>
  <si>
    <t>´2241500000000000000000</t>
  </si>
  <si>
    <t>224150000000000</t>
  </si>
  <si>
    <t>ADMINISTRACIӎ CENTRAL (MODOS FɒREOS)</t>
  </si>
  <si>
    <t>´2242000000000000000000</t>
  </si>
  <si>
    <t>224200000000000</t>
  </si>
  <si>
    <t>ADMINISTRACIӎ CENTRAL ( PROYECTO METRO ).</t>
  </si>
  <si>
    <t>230000000000000</t>
  </si>
  <si>
    <t>232000000000000</t>
  </si>
  <si>
    <t>RENDIMIENTOS POR OPERACIONES FINANCIERAS</t>
  </si>
  <si>
    <t>239000000000000</t>
  </si>
  <si>
    <t>OTROS RECURSOS DE CAPITAL</t>
  </si>
  <si>
    <t>´9000000000000000000000</t>
  </si>
  <si>
    <t>9999</t>
  </si>
  <si>
    <t>Total Ingresos</t>
  </si>
  <si>
    <t>2015-09-30_CB-0101_403.xlsx</t>
  </si>
  <si>
    <t>Fecha de Generación de Reporte: 2015-10-13 09:47:57</t>
  </si>
  <si>
    <t>263</t>
  </si>
  <si>
    <t>263_01</t>
  </si>
  <si>
    <r>
      <t>:</t>
    </r>
    <r>
      <rPr>
        <sz val="7.5"/>
        <color rgb="FF000000"/>
        <rFont val="Calibri"/>
        <family val="2"/>
        <scheme val="minor"/>
      </rPr>
      <t xml:space="preserve"> 263 EMPRESA DE RENOVACION URBANA - ERU.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</si>
  <si>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15:26:07</t>
    </r>
  </si>
  <si>
    <t>VENTA DE SERVICIOS</t>
  </si>
  <si>
    <t>´2110300000000000000000</t>
  </si>
  <si>
    <t>21103</t>
  </si>
  <si>
    <t>COMERCIALIZACION DE MERCACIAS</t>
  </si>
  <si>
    <t>NO TRIBUTARIOS</t>
  </si>
  <si>
    <t>´2120400000000000000000</t>
  </si>
  <si>
    <t>21204</t>
  </si>
  <si>
    <t>RENTAS CONTRACTUALES</t>
  </si>
  <si>
    <t>´2120499000000000000000</t>
  </si>
  <si>
    <t>2120499</t>
  </si>
  <si>
    <t>OTRS RENTAS CONTRACTUALES</t>
  </si>
  <si>
    <t>22</t>
  </si>
  <si>
    <t>221</t>
  </si>
  <si>
    <t>´2220000000000000000000</t>
  </si>
  <si>
    <t>222</t>
  </si>
  <si>
    <t>DEPARTAMENTOS</t>
  </si>
  <si>
    <t>´2230000000000000000000</t>
  </si>
  <si>
    <t>223</t>
  </si>
  <si>
    <t>ENTIDADES DISTRITALES</t>
  </si>
  <si>
    <t>224</t>
  </si>
  <si>
    <t>´2250000000000000000000</t>
  </si>
  <si>
    <t>225</t>
  </si>
  <si>
    <t>´2290000000000000000000</t>
  </si>
  <si>
    <t>229</t>
  </si>
  <si>
    <t>OTRAS TRANFERENCIAS</t>
  </si>
  <si>
    <t>´2310000000000000000000</t>
  </si>
  <si>
    <t>231</t>
  </si>
  <si>
    <t>RECURSOS DEL CREDITO</t>
  </si>
  <si>
    <t>´2310100000000000000000</t>
  </si>
  <si>
    <t>23101</t>
  </si>
  <si>
    <t>INTERNO</t>
  </si>
  <si>
    <t>´2310200000000000000000</t>
  </si>
  <si>
    <t>23102</t>
  </si>
  <si>
    <t>EXTERNO</t>
  </si>
  <si>
    <t>´2330000000000000000000</t>
  </si>
  <si>
    <t>233</t>
  </si>
  <si>
    <t>DONACIONES</t>
  </si>
  <si>
    <t>234</t>
  </si>
  <si>
    <t>APORTES DE CAPITAL</t>
  </si>
  <si>
    <t>999999</t>
  </si>
  <si>
    <t>2015-09-30_CB-0101_263.xlsx</t>
  </si>
  <si>
    <t>Fecha de Generación de Reporte: 2015-10-13 09:48:49</t>
  </si>
  <si>
    <t>264</t>
  </si>
  <si>
    <t>264_01</t>
  </si>
  <si>
    <r>
      <t>:</t>
    </r>
    <r>
      <rPr>
        <sz val="7.5"/>
        <color rgb="FF000000"/>
        <rFont val="Calibri"/>
        <family val="2"/>
        <scheme val="minor"/>
      </rPr>
      <t xml:space="preserve"> 264 AGUAS DE BOGOTA S.A. E.S.P.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</si>
  <si>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2015-10-09 13:44:57</t>
    </r>
  </si>
  <si>
    <t>2.1</t>
  </si>
  <si>
    <t>2.1.1</t>
  </si>
  <si>
    <t>´2112000000000000000000</t>
  </si>
  <si>
    <t>2.1.1.2</t>
  </si>
  <si>
    <t>´2112200000000000000000</t>
  </si>
  <si>
    <t>2.1.1.2.2</t>
  </si>
  <si>
    <t>Asesorias Tecnicas</t>
  </si>
  <si>
    <t>´2112300000000000000000</t>
  </si>
  <si>
    <t>2.1.1.2.3</t>
  </si>
  <si>
    <t>Servicio De Barrido</t>
  </si>
  <si>
    <t>´2112400000000000000000</t>
  </si>
  <si>
    <t>2.1.1.2.4</t>
  </si>
  <si>
    <t>Servicio De Recoleccion</t>
  </si>
  <si>
    <t>´2112500000000000000000</t>
  </si>
  <si>
    <t>2.1.1.2.5</t>
  </si>
  <si>
    <t>Servicio De Lavado Y Limpieza</t>
  </si>
  <si>
    <t>´2112600000000000000000</t>
  </si>
  <si>
    <t>2.1.1.2.6</t>
  </si>
  <si>
    <t>Corte De Cesped</t>
  </si>
  <si>
    <t>´2112700000000000000000</t>
  </si>
  <si>
    <t>2.1.1.2.7</t>
  </si>
  <si>
    <t>Poda De Arboles</t>
  </si>
  <si>
    <t>´2112800000000000000000</t>
  </si>
  <si>
    <t>2.1.1.2.8</t>
  </si>
  <si>
    <t>Grandes Generadores</t>
  </si>
  <si>
    <t>´2112900000000000000000</t>
  </si>
  <si>
    <t>2.1.1.2.9</t>
  </si>
  <si>
    <t>Servicio Especial Escombros Domiciliarios</t>
  </si>
  <si>
    <t>´2112100000000000000000</t>
  </si>
  <si>
    <t>2.1.1.2.10</t>
  </si>
  <si>
    <t>Servicio Especial Aseo - Eventos</t>
  </si>
  <si>
    <t>´2112120000000000000000</t>
  </si>
  <si>
    <t>2.1.1.2.12</t>
  </si>
  <si>
    <t>Proyecto Aprovechamiento Biosolidos Ptar Salitre</t>
  </si>
  <si>
    <t>´2112121000000000000000</t>
  </si>
  <si>
    <t>2.1.1.2.12.1</t>
  </si>
  <si>
    <t>Ptar Salitre</t>
  </si>
  <si>
    <t>´2112122000000000000000</t>
  </si>
  <si>
    <t>2.1.1.2.12.2</t>
  </si>
  <si>
    <t>Biosolidos</t>
  </si>
  <si>
    <t>´2112130000000000000000</t>
  </si>
  <si>
    <t>2.1.1.2.13</t>
  </si>
  <si>
    <t>Proyecto Humedales</t>
  </si>
  <si>
    <t>´2112140000000000000000</t>
  </si>
  <si>
    <t>2.1.1.2.14</t>
  </si>
  <si>
    <t>Arboretto</t>
  </si>
  <si>
    <t>´2112150000000000000000</t>
  </si>
  <si>
    <t>2.1.1.2.15</t>
  </si>
  <si>
    <t>Proyecto Escombros</t>
  </si>
  <si>
    <t>´2112160000000000000000</t>
  </si>
  <si>
    <t>2.1.1.2.16</t>
  </si>
  <si>
    <t>Proyecto Canales</t>
  </si>
  <si>
    <t>´2112170000000000000000</t>
  </si>
  <si>
    <t>2.1.1.2.17</t>
  </si>
  <si>
    <t>CUENTAS POR COBRAR</t>
  </si>
  <si>
    <t>2.3</t>
  </si>
  <si>
    <t>2.3.2</t>
  </si>
  <si>
    <t>RENDIMIENTOS OPER. FRAS.</t>
  </si>
  <si>
    <t>´2321000000000000000000</t>
  </si>
  <si>
    <t>2.3.2.1</t>
  </si>
  <si>
    <t>RENDIMIENTO POR OPER. FINANCIERAS</t>
  </si>
  <si>
    <t>´2321100000000000000000</t>
  </si>
  <si>
    <t>2.3.2.1.1</t>
  </si>
  <si>
    <t>Rendimientos Cuentas De Ahorro, Fiducias Y Otros</t>
  </si>
  <si>
    <t>´2321400000000000000000</t>
  </si>
  <si>
    <t>2.3.2.1.4</t>
  </si>
  <si>
    <t>Intereses Rendimientos Cuentas De Ahorro</t>
  </si>
  <si>
    <t>2.3.9</t>
  </si>
  <si>
    <t>Recursos De Capital</t>
  </si>
  <si>
    <t>´4000000000000000000000</t>
  </si>
  <si>
    <t>4</t>
  </si>
  <si>
    <t>TOTAL INGRESOS + DIPONIBILIDAD INICIAL</t>
  </si>
  <si>
    <t>2015-09-30_CB-0101_415.xlsx</t>
  </si>
  <si>
    <t>Fecha de Generación de Reporte: 2015-10-15 07:16:57</t>
  </si>
  <si>
    <t>265</t>
  </si>
  <si>
    <t>265_01</t>
  </si>
  <si>
    <r>
      <t>:</t>
    </r>
    <r>
      <rPr>
        <sz val="7.5"/>
        <color rgb="FF000000"/>
        <rFont val="Calibri"/>
        <family val="2"/>
        <scheme val="minor"/>
      </rPr>
      <t xml:space="preserve"> 265 EMPRESA DE ACUEDUCTO Y ALCANTARILLADO DE BOGOTA -EAAB ESP-</t>
    </r>
  </si>
  <si>
    <r>
      <t xml:space="preserve">Fecha de Recepción : </t>
    </r>
    <r>
      <rPr>
        <sz val="7.5"/>
        <color rgb="FF000000"/>
        <rFont val="Calibri"/>
        <family val="2"/>
        <scheme val="minor"/>
      </rPr>
      <t>2015-10-08 15:56:59</t>
    </r>
  </si>
  <si>
    <t>TOTAL INGRESOS + DISPONIBILIDAD FINAL</t>
  </si>
  <si>
    <t>211020000000000</t>
  </si>
  <si>
    <t>211020100000000</t>
  </si>
  <si>
    <t>Servicio Acueducto</t>
  </si>
  <si>
    <t>211020200000000</t>
  </si>
  <si>
    <t>Servicio Alcantarill</t>
  </si>
  <si>
    <t>211020300000000</t>
  </si>
  <si>
    <t>Servicio Aseo Bogota</t>
  </si>
  <si>
    <t>211990000000000</t>
  </si>
  <si>
    <t>OTROS INGRESOS DE EXPLOTACIӎ</t>
  </si>
  <si>
    <t>211990100000000</t>
  </si>
  <si>
    <t>Comisiones</t>
  </si>
  <si>
    <t>211990200000000</t>
  </si>
  <si>
    <t>Arrend. Bienes Inmue</t>
  </si>
  <si>
    <t>´2119904000000000000000</t>
  </si>
  <si>
    <t>211990400000000</t>
  </si>
  <si>
    <t>Intereses A Usuarios</t>
  </si>
  <si>
    <t>´2119905000000000000000</t>
  </si>
  <si>
    <t>211990500000000</t>
  </si>
  <si>
    <t>Publicaciones</t>
  </si>
  <si>
    <t>´2119907000000000000000</t>
  </si>
  <si>
    <t>211990700000000</t>
  </si>
  <si>
    <t>Servicios</t>
  </si>
  <si>
    <t>´2119908000000000000000</t>
  </si>
  <si>
    <t>211990800000000</t>
  </si>
  <si>
    <t>Cuotas Partes Pensio</t>
  </si>
  <si>
    <t>´2119909000000000000000</t>
  </si>
  <si>
    <t>211990900000000</t>
  </si>
  <si>
    <t>Extraordinar-Recuper</t>
  </si>
  <si>
    <t>´2119911000000000000000</t>
  </si>
  <si>
    <t>211991100000000</t>
  </si>
  <si>
    <t>Ingresos Peque񡳠Centrales Hidroelectricas</t>
  </si>
  <si>
    <t>´2119913000000000000000</t>
  </si>
  <si>
    <t>211991300000000</t>
  </si>
  <si>
    <t>Sanciones Y Multas</t>
  </si>
  <si>
    <t>´2119915000000000000000</t>
  </si>
  <si>
    <t>211991500000000</t>
  </si>
  <si>
    <t>Nuevos Negocios</t>
  </si>
  <si>
    <t>´2119916000000000000000</t>
  </si>
  <si>
    <t>211991600000000</t>
  </si>
  <si>
    <t>M D L C.HID. SANT ANA</t>
  </si>
  <si>
    <t>´2210600000000000000000</t>
  </si>
  <si>
    <t>221060000000000</t>
  </si>
  <si>
    <t>Fondo Nacional de Regalias</t>
  </si>
  <si>
    <t>´2210700000000000000000</t>
  </si>
  <si>
    <t>221070000000000</t>
  </si>
  <si>
    <t>Ministerio Vivienda Ciudad y Territorio</t>
  </si>
  <si>
    <t>222000000000000</t>
  </si>
  <si>
    <t>´2220300000000000000000</t>
  </si>
  <si>
    <t>222030000000000</t>
  </si>
  <si>
    <t>Emp Pub Cund</t>
  </si>
  <si>
    <t>223000000000000</t>
  </si>
  <si>
    <t>MUNICIPIOS</t>
  </si>
  <si>
    <t>´2230100000000000000000</t>
  </si>
  <si>
    <t>223010000000000</t>
  </si>
  <si>
    <t>Conv M. Soacha</t>
  </si>
  <si>
    <t>´2230300000000000000000</t>
  </si>
  <si>
    <t>223030000000000</t>
  </si>
  <si>
    <t>Transferencias Subsidios Soacha</t>
  </si>
  <si>
    <t>´2230400000000000000000</t>
  </si>
  <si>
    <t>223040000000000</t>
  </si>
  <si>
    <t>Transferencias Subsidios Gachanzipa</t>
  </si>
  <si>
    <t>DE LA ADMON CENTRAL</t>
  </si>
  <si>
    <t>224010000000000</t>
  </si>
  <si>
    <t>Sec Hda Ley 1176/2007</t>
  </si>
  <si>
    <t>´2240600000000000000000</t>
  </si>
  <si>
    <t>224060000000000</t>
  </si>
  <si>
    <t>Secr Distrital Ambie</t>
  </si>
  <si>
    <t>´2240700000000000000000</t>
  </si>
  <si>
    <t>224070000000000</t>
  </si>
  <si>
    <t>Sec Hac Explot Canteras</t>
  </si>
  <si>
    <t>´2241400000000000000000</t>
  </si>
  <si>
    <t>224140000000000</t>
  </si>
  <si>
    <t>SDH - MINIMO VITAL</t>
  </si>
  <si>
    <t>225000000000000</t>
  </si>
  <si>
    <t>´2250300000000000000000</t>
  </si>
  <si>
    <t>225030000000000</t>
  </si>
  <si>
    <t>Conv D.A.M.A.</t>
  </si>
  <si>
    <t>´2250500000000000000000</t>
  </si>
  <si>
    <t>225050000000000</t>
  </si>
  <si>
    <t>Convenio Uel</t>
  </si>
  <si>
    <t>´2250600000000000000000</t>
  </si>
  <si>
    <t>225060000000000</t>
  </si>
  <si>
    <t>Convenio I.D.U.</t>
  </si>
  <si>
    <t>´2251200000000000000000</t>
  </si>
  <si>
    <t>225120000000000</t>
  </si>
  <si>
    <t>Convenios Fondo De Desarrollo Local</t>
  </si>
  <si>
    <t>´2251400000000000000000</t>
  </si>
  <si>
    <t>225140000000000</t>
  </si>
  <si>
    <t>Orquesta Filarmonica de Bogota - OFB</t>
  </si>
  <si>
    <t>REND. OPERAC FINANCI</t>
  </si>
  <si>
    <t>´2320100000000000000000</t>
  </si>
  <si>
    <t>232010000000000</t>
  </si>
  <si>
    <t>Rend.Por Oper.Financ</t>
  </si>
  <si>
    <t>´2320101000000000000000</t>
  </si>
  <si>
    <t>232010100000000</t>
  </si>
  <si>
    <t>Inter.Rend.Deudores</t>
  </si>
  <si>
    <t>´2320103000000000000000</t>
  </si>
  <si>
    <t>232010300000000</t>
  </si>
  <si>
    <t>Inter.Sobre Deposito</t>
  </si>
  <si>
    <t>´2320105000000000000000</t>
  </si>
  <si>
    <t>232010500000000</t>
  </si>
  <si>
    <t>Int.Sob.Dep.Fondo Vi</t>
  </si>
  <si>
    <t>´2320107000000000000000</t>
  </si>
  <si>
    <t>232010700000000</t>
  </si>
  <si>
    <t>Ing.Fin.Encar.Fid.Pe</t>
  </si>
  <si>
    <t>´2320200000000000000000</t>
  </si>
  <si>
    <t>232020000000000</t>
  </si>
  <si>
    <t>Rend.Sob.Port.Invers</t>
  </si>
  <si>
    <t>´2320201000000000000000</t>
  </si>
  <si>
    <t>232020100000000</t>
  </si>
  <si>
    <t>Ing.Finan.Dividendos</t>
  </si>
  <si>
    <t>´2320203000000000000000</t>
  </si>
  <si>
    <t>232020300000000</t>
  </si>
  <si>
    <t>Renta Fij.Sec.Financ</t>
  </si>
  <si>
    <t>´2320204000000000000000</t>
  </si>
  <si>
    <t>232020400000000</t>
  </si>
  <si>
    <t>Renta Fij.Entid.Publ</t>
  </si>
  <si>
    <t>OTROS REC.DE CAPITAL</t>
  </si>
  <si>
    <t>´2390100000000000000000</t>
  </si>
  <si>
    <t>239010000000000</t>
  </si>
  <si>
    <t>Rec. Prest Vivienda</t>
  </si>
  <si>
    <t>´2390300000000000000000</t>
  </si>
  <si>
    <t>239030000000000</t>
  </si>
  <si>
    <t>Rec.Prest.Cal.Domest</t>
  </si>
  <si>
    <t>´2390400000000000000000</t>
  </si>
  <si>
    <t>239040000000000</t>
  </si>
  <si>
    <t>Indem.Cias De Seguro</t>
  </si>
  <si>
    <t>´2390500000000000000000</t>
  </si>
  <si>
    <t>239050000000000</t>
  </si>
  <si>
    <t>Fdo.Plan Expansion</t>
  </si>
  <si>
    <t>´2390800000000000000000</t>
  </si>
  <si>
    <t>239080000000000</t>
  </si>
  <si>
    <t>Fondo Obligaciones Contingentes</t>
  </si>
  <si>
    <t>2015-09-30_CB-0103_422.xlsx</t>
  </si>
  <si>
    <t>Fecha de Generación de Reporte: 2015-10-13 09:41:17</t>
  </si>
  <si>
    <r>
      <t xml:space="preserve">Formulario : </t>
    </r>
    <r>
      <rPr>
        <sz val="7.5"/>
        <color rgb="FF000000"/>
        <rFont val="Calibri"/>
        <family val="2"/>
        <scheme val="minor"/>
      </rPr>
      <t>300 CB-0103: EJECUCION DEL PRESUPUESTO DE GASTOS E INVERSIONES</t>
    </r>
  </si>
  <si>
    <t>[4] APROPIACION INICIAL</t>
  </si>
  <si>
    <t>[8] MODIFICACIONES DEL MES</t>
  </si>
  <si>
    <t>[12] MODIFICACIONES ACUMULADAS</t>
  </si>
  <si>
    <t>[16] APROPIACION VIGENTE</t>
  </si>
  <si>
    <t>[20] SUSPENSION DE LA APROPIACION</t>
  </si>
  <si>
    <t>[24] APROPIACION DISPONIBLE</t>
  </si>
  <si>
    <t>[28] TOTAL COMPROMISOS DEL MES</t>
  </si>
  <si>
    <t>[32] TOTAL COMPROMISOS ACUMULADOS</t>
  </si>
  <si>
    <t>[40] GIROS DEL MES</t>
  </si>
  <si>
    <t>[44] GIROS ACUMULADOS</t>
  </si>
  <si>
    <t>[48] % DE EJECUCION DE GIROS</t>
  </si>
  <si>
    <t>(4) APROPIACION INICIAL</t>
  </si>
  <si>
    <t>(16) APROPIACION VIGENTE</t>
  </si>
  <si>
    <t>(20) SUSPENSION DE LA APROPIACION</t>
  </si>
  <si>
    <t>(24) APROPIACION DISPONIBLE</t>
  </si>
  <si>
    <t>(28) TOTAL COMPROMISOS DEL MES</t>
  </si>
  <si>
    <t>(32) TOTAL COMPROMISOS ACUMULADOS</t>
  </si>
  <si>
    <t>(40) GIROS DEL MES</t>
  </si>
  <si>
    <t>(44) GIROS ACUMULADOS</t>
  </si>
  <si>
    <t>(48) % DE EJECUCION DE GIROS</t>
  </si>
  <si>
    <t>´3000000000000000000000</t>
  </si>
  <si>
    <t>3</t>
  </si>
  <si>
    <t>Gastos</t>
  </si>
  <si>
    <t>»3EI_240 01</t>
  </si>
  <si>
    <t>´3100000000000000000000</t>
  </si>
  <si>
    <t>31</t>
  </si>
  <si>
    <t>Gastos De Funcionamiento</t>
  </si>
  <si>
    <t>´3110000000000000000000</t>
  </si>
  <si>
    <t>311</t>
  </si>
  <si>
    <t>Servicios Personales</t>
  </si>
  <si>
    <t>´3110100000000000000000</t>
  </si>
  <si>
    <t>31101</t>
  </si>
  <si>
    <t>Servicios Personales Asociados A La N󭩮a</t>
  </si>
  <si>
    <t>´3110101000000000000000</t>
  </si>
  <si>
    <t>3110101</t>
  </si>
  <si>
    <t>Sueldo Personal De N󭩮a</t>
  </si>
  <si>
    <t>´3110102000000000000000</t>
  </si>
  <si>
    <t>3110102</t>
  </si>
  <si>
    <t>Gastos De Representaci󮍊</t>
  </si>
  <si>
    <t>´3110103000000000000000</t>
  </si>
  <si>
    <t>3110103</t>
  </si>
  <si>
    <t>Horas Extras, Dominicales, Festivos, Recargo Nocturno</t>
  </si>
  <si>
    <t>´3110104000000000000000</t>
  </si>
  <si>
    <t>3110104</t>
  </si>
  <si>
    <t>Subsidio De Transporte</t>
  </si>
  <si>
    <t>´3110105000000000000000</t>
  </si>
  <si>
    <t>3110105</t>
  </si>
  <si>
    <t>Subsidio De Alimentaci󮍊</t>
  </si>
  <si>
    <t>´3110106000000000000000</t>
  </si>
  <si>
    <t>3110106</t>
  </si>
  <si>
    <t>Bonificacion Por Servicios</t>
  </si>
  <si>
    <t>´3110107000000000000000</t>
  </si>
  <si>
    <t>3110107</t>
  </si>
  <si>
    <t>Prima Semestral</t>
  </si>
  <si>
    <t>´3110109000000000000000</t>
  </si>
  <si>
    <t>3110109</t>
  </si>
  <si>
    <t>Prima De Navidad</t>
  </si>
  <si>
    <t>´3110110000000000000000</t>
  </si>
  <si>
    <t>3110110</t>
  </si>
  <si>
    <t>Prima De Vacaciones</t>
  </si>
  <si>
    <t>´3110111000000000000000</t>
  </si>
  <si>
    <t>3110111</t>
  </si>
  <si>
    <t>Prima T飮ica</t>
  </si>
  <si>
    <t>´3110112000000000000000</t>
  </si>
  <si>
    <t>3110112</t>
  </si>
  <si>
    <t>Otras Primas Y Bonificaciones</t>
  </si>
  <si>
    <t>´3110113000000000000000</t>
  </si>
  <si>
    <t>3110113</t>
  </si>
  <si>
    <t>Vacaciones En Dinero</t>
  </si>
  <si>
    <t>´3110114000000000000000</t>
  </si>
  <si>
    <t>3110114</t>
  </si>
  <si>
    <t>Quinquenios</t>
  </si>
  <si>
    <t>´3110116000000000000000</t>
  </si>
  <si>
    <t>3110116</t>
  </si>
  <si>
    <t>Convenciones Colectivas</t>
  </si>
  <si>
    <t>´3110200000000000000000</t>
  </si>
  <si>
    <t>31102</t>
  </si>
  <si>
    <t>Servicios Personales Indirectos</t>
  </si>
  <si>
    <t>´3110203000000000000000</t>
  </si>
  <si>
    <t>3110203</t>
  </si>
  <si>
    <t>Honorarios</t>
  </si>
  <si>
    <t>´3110299000000000000000</t>
  </si>
  <si>
    <t>3110299</t>
  </si>
  <si>
    <t>Otros Gastos De Personal</t>
  </si>
  <si>
    <t>´3110300000000000000000</t>
  </si>
  <si>
    <t>31103</t>
  </si>
  <si>
    <t>Aportes Patronales Al Sector Privado Y Pblico</t>
  </si>
  <si>
    <t>´3110301000000000000000</t>
  </si>
  <si>
    <t>3110301</t>
  </si>
  <si>
    <t>Aportes Patronales Sector Privado</t>
  </si>
  <si>
    <t>´3110301010000000000000</t>
  </si>
  <si>
    <t>311030101</t>
  </si>
  <si>
    <t>Cesant_xD873_ Fondos Privados</t>
  </si>
  <si>
    <t>´3110301020000000000000</t>
  </si>
  <si>
    <t>311030102</t>
  </si>
  <si>
    <t>Pensiones Fondos Privados</t>
  </si>
  <si>
    <t>´3110301030000000000000</t>
  </si>
  <si>
    <t>311030103</t>
  </si>
  <si>
    <t>Salud Eps Privadas</t>
  </si>
  <si>
    <t>´3110301050000000000000</t>
  </si>
  <si>
    <t>311030105</t>
  </si>
  <si>
    <t>Caja De Compensaci󮍊</t>
  </si>
  <si>
    <t>´3110302000000000000000</t>
  </si>
  <si>
    <t>3110302</t>
  </si>
  <si>
    <t>Aportes Patronales Sector Pblico</t>
  </si>
  <si>
    <t>´3110302010000000000000</t>
  </si>
  <si>
    <t>311030201</t>
  </si>
  <si>
    <t>Cesant_xD873_ Fondos Pblicos</t>
  </si>
  <si>
    <t>´3110302020000000000000</t>
  </si>
  <si>
    <t>311030202</t>
  </si>
  <si>
    <t>Pensiones Fondos Pblicos</t>
  </si>
  <si>
    <t>´3110302040000000000000</t>
  </si>
  <si>
    <t>311030204</t>
  </si>
  <si>
    <t>Riesgos Profesionales Sector Pblico</t>
  </si>
  <si>
    <t>´3110302050000000000000</t>
  </si>
  <si>
    <t>311030205</t>
  </si>
  <si>
    <t>Icbf</t>
  </si>
  <si>
    <t>´3110302060000000000000</t>
  </si>
  <si>
    <t>311030206</t>
  </si>
  <si>
    <t>Sena</t>
  </si>
  <si>
    <t>´3120000000000000000000</t>
  </si>
  <si>
    <t>312</t>
  </si>
  <si>
    <t>Gastos Generales</t>
  </si>
  <si>
    <t>´3120100000000000000000</t>
  </si>
  <si>
    <t>31201</t>
  </si>
  <si>
    <t>Adquisici󮠄e Bienes</t>
  </si>
  <si>
    <t>´3120101000000000000000</t>
  </si>
  <si>
    <t>3120101</t>
  </si>
  <si>
    <t>Dotaci󮍊</t>
  </si>
  <si>
    <t>´3120102000000000000000</t>
  </si>
  <si>
    <t>3120102</t>
  </si>
  <si>
    <t>Materiales Y Suministros</t>
  </si>
  <si>
    <t>´3120103000000000000000</t>
  </si>
  <si>
    <t>3120103</t>
  </si>
  <si>
    <t>Gastos De Computador</t>
  </si>
  <si>
    <t>´3120104000000000000000</t>
  </si>
  <si>
    <t>3120104</t>
  </si>
  <si>
    <t>Combustibles, Lubricantes Y Llantas</t>
  </si>
  <si>
    <t>´3120200000000000000000</t>
  </si>
  <si>
    <t>31202</t>
  </si>
  <si>
    <t>Adquisici󮠄e Servicios</t>
  </si>
  <si>
    <t>´3120201000000000000000</t>
  </si>
  <si>
    <t>3120201</t>
  </si>
  <si>
    <t>Viᴩcos Y Gastos De Viaje</t>
  </si>
  <si>
    <t>´3120202000000000000000</t>
  </si>
  <si>
    <t>3120202</t>
  </si>
  <si>
    <t>Gastos De Transporte Y Comunicaci󮍊</t>
  </si>
  <si>
    <t>´3120203000000000000000</t>
  </si>
  <si>
    <t>3120203</t>
  </si>
  <si>
    <t>Impresos Y Publicaciones</t>
  </si>
  <si>
    <t>´3120204000000000000000</t>
  </si>
  <si>
    <t>3120204</t>
  </si>
  <si>
    <t>Mantenimiento Y Reparaciones</t>
  </si>
  <si>
    <t>´3120205000000000000000</t>
  </si>
  <si>
    <t>3120205</t>
  </si>
  <si>
    <t>´3120206000000000000000</t>
  </si>
  <si>
    <t>3120206</t>
  </si>
  <si>
    <t>Seguros</t>
  </si>
  <si>
    <t>´3120208000000000000000</t>
  </si>
  <si>
    <t>3120208</t>
  </si>
  <si>
    <t>Servicios Pblicos</t>
  </si>
  <si>
    <t>´3120209000000000000000</t>
  </si>
  <si>
    <t>3120209</t>
  </si>
  <si>
    <t>Capacitaci󮍊</t>
  </si>
  <si>
    <t>´3120210000000000000000</t>
  </si>
  <si>
    <t>3120210</t>
  </si>
  <si>
    <t>Bienestar E Incentivos</t>
  </si>
  <si>
    <t>´3120212000000000000000</t>
  </si>
  <si>
    <t>3120212</t>
  </si>
  <si>
    <t>Intereses Y Comisiones</t>
  </si>
  <si>
    <t>´3120213000000000000000</t>
  </si>
  <si>
    <t>3120213</t>
  </si>
  <si>
    <t>Salud Ocupacional</t>
  </si>
  <si>
    <t>´3120214000000000000000</t>
  </si>
  <si>
    <t>3120214</t>
  </si>
  <si>
    <t>Programas Y Convenios Institucionales</t>
  </si>
  <si>
    <t>´3120300000000000000000</t>
  </si>
  <si>
    <t>31203</t>
  </si>
  <si>
    <t>Otros Gastos Generales</t>
  </si>
  <si>
    <t>´3120301000000000000000</t>
  </si>
  <si>
    <t>3120301</t>
  </si>
  <si>
    <t>Impuestos, Tasas Y Multas</t>
  </si>
  <si>
    <t>´3120302000000000000000</t>
  </si>
  <si>
    <t>3120302</t>
  </si>
  <si>
    <t>Sentencias Judiciales</t>
  </si>
  <si>
    <t>´3130000000000000000000</t>
  </si>
  <si>
    <t>313</t>
  </si>
  <si>
    <t>Transferencias Corrientes</t>
  </si>
  <si>
    <t>´3130300000000000000000</t>
  </si>
  <si>
    <t>31303</t>
  </si>
  <si>
    <t>Transferencias De Previsi󮠙 Seguridad Social</t>
  </si>
  <si>
    <t>´3130303000000000000000</t>
  </si>
  <si>
    <t>3130303</t>
  </si>
  <si>
    <t>Otras Transferencias De Previsi󮠓ocial</t>
  </si>
  <si>
    <t>´3130303010000000000000</t>
  </si>
  <si>
    <t>313030301</t>
  </si>
  <si>
    <t>Prestamos Bienestar Social</t>
  </si>
  <si>
    <t>´3130303020000000000000</t>
  </si>
  <si>
    <t>313030302</t>
  </si>
  <si>
    <t>Pago Servicios M餩cos Convencionales</t>
  </si>
  <si>
    <t>´3140000000000000000000</t>
  </si>
  <si>
    <t>314</t>
  </si>
  <si>
    <t>Cuentas Por Pagar Funcionamiento</t>
  </si>
  <si>
    <t>´3200000000000000000000</t>
  </si>
  <si>
    <t>32</t>
  </si>
  <si>
    <t>Gastos De Operaci󮍊</t>
  </si>
  <si>
    <t>´3210000000000000000000</t>
  </si>
  <si>
    <t>321</t>
  </si>
  <si>
    <t>Gastos De Comercializaci󮍊</t>
  </si>
  <si>
    <t>´3210200000000000000000</t>
  </si>
  <si>
    <t>32102</t>
  </si>
  <si>
    <t>Compra De Servicios Para La Venta</t>
  </si>
  <si>
    <t>´3210201000000000000000</t>
  </si>
  <si>
    <t>3210201</t>
  </si>
  <si>
    <t>´3210300000000000000000</t>
  </si>
  <si>
    <t>32103</t>
  </si>
  <si>
    <t>Otros Gastos De Comercializaci󮍊</t>
  </si>
  <si>
    <t>´3210301000000000000000</t>
  </si>
  <si>
    <t>3210301</t>
  </si>
  <si>
    <t>Impuesto Loterias Foraneas</t>
  </si>
  <si>
    <t>´3210400000000000000000</t>
  </si>
  <si>
    <t>32104</t>
  </si>
  <si>
    <t>Control de Juego Ilegal</t>
  </si>
  <si>
    <t>´3210401000000000000000</t>
  </si>
  <si>
    <t>3210401</t>
  </si>
  <si>
    <t>Control de Juego Ilegal Loter_xD84D_</t>
  </si>
  <si>
    <t>´3210402000000000000000</t>
  </si>
  <si>
    <t>3210402</t>
  </si>
  <si>
    <t>Control de Juego Ilegal Apuestas</t>
  </si>
  <si>
    <t>´3220000000000000000000</t>
  </si>
  <si>
    <t>322</t>
  </si>
  <si>
    <t>Gastos De Producci󮍊</t>
  </si>
  <si>
    <t>´3220100000000000000000</t>
  </si>
  <si>
    <t>32201</t>
  </si>
  <si>
    <t>Industrial</t>
  </si>
  <si>
    <t>´3220101000000000000000</t>
  </si>
  <si>
    <t>3220101</t>
  </si>
  <si>
    <t>Gastos De Impresi󮬠Seguro Y Transporte</t>
  </si>
  <si>
    <t>´3220102000000000000000</t>
  </si>
  <si>
    <t>3220102</t>
  </si>
  <si>
    <t>Impresi󮠔alonarios Y Otros</t>
  </si>
  <si>
    <t>´3220103000000000000000</t>
  </si>
  <si>
    <t>3220103</t>
  </si>
  <si>
    <t>Impresos, Publicaciones Y Realizaci󮠄e Sorteos</t>
  </si>
  <si>
    <t>´3220104000000000000000</t>
  </si>
  <si>
    <t>3220104</t>
  </si>
  <si>
    <t>Plan De Premios</t>
  </si>
  <si>
    <t>´3220105000000000000000</t>
  </si>
  <si>
    <t>3220105</t>
  </si>
  <si>
    <t>Est_xDB75_lo A Distribuidores Y Loteros</t>
  </si>
  <si>
    <t>´3220106000000000000000</t>
  </si>
  <si>
    <t>3220106</t>
  </si>
  <si>
    <t>Diferencia Pblico Precio Mayorista</t>
  </si>
  <si>
    <t>´3230000000000000000000</t>
  </si>
  <si>
    <t>323</t>
  </si>
  <si>
    <t>Cuentas Por Pagar Operaci󮍊</t>
  </si>
  <si>
    <t>´3400000000000000000000</t>
  </si>
  <si>
    <t>34</t>
  </si>
  <si>
    <t>Inversi󮍊</t>
  </si>
  <si>
    <t>´3410000000000000000000</t>
  </si>
  <si>
    <t>341</t>
  </si>
  <si>
    <t>Directa</t>
  </si>
  <si>
    <t>´3411400000000000000000</t>
  </si>
  <si>
    <t>34114</t>
  </si>
  <si>
    <t>Bogot᠈umana</t>
  </si>
  <si>
    <t>´3411403000000000000000</t>
  </si>
  <si>
    <t>3411403</t>
  </si>
  <si>
    <t>Una Bogot᠑ue Defiende Y Fortalece Lo Pblico</t>
  </si>
  <si>
    <t>´3411403310000000000000</t>
  </si>
  <si>
    <t>341140331</t>
  </si>
  <si>
    <t>Fortalecimiento De La Funci󮠁dministrativa Y Desarrollo Institucional</t>
  </si>
  <si>
    <t>´3411403310074000000000</t>
  </si>
  <si>
    <t>3411403310074</t>
  </si>
  <si>
    <t>Generaci󮠄e Recursos Para La Salud Pblica</t>
  </si>
  <si>
    <t>´3420000000000000000000</t>
  </si>
  <si>
    <t>342</t>
  </si>
  <si>
    <t>Transferencias Para Inversi󮍊</t>
  </si>
  <si>
    <t>´3420100000000000000000</t>
  </si>
  <si>
    <t>34201</t>
  </si>
  <si>
    <t>Sorteo Extraordinario Y Otros Productos</t>
  </si>
  <si>
    <t>´3420101000000000000000</t>
  </si>
  <si>
    <t>3420101</t>
  </si>
  <si>
    <t>Fondo Financiero Extras Y Promocionales</t>
  </si>
  <si>
    <t>´3420200000000000000000</t>
  </si>
  <si>
    <t>34202</t>
  </si>
  <si>
    <t>Sorteos Ordinarios</t>
  </si>
  <si>
    <t>´3420201000000000000000</t>
  </si>
  <si>
    <t>3420201</t>
  </si>
  <si>
    <t>Fondo Financiero Sorteos Ordinarios</t>
  </si>
  <si>
    <t>´3430000000000000000000</t>
  </si>
  <si>
    <t>343</t>
  </si>
  <si>
    <t>Cuentas Por Pagar Inversi󮍊</t>
  </si>
  <si>
    <t>Disponibilidad Final</t>
  </si>
  <si>
    <t>2015-09-30_CB-0103_240.xlsx</t>
  </si>
  <si>
    <t>Fecha de Generación de Reporte: 2015-10-13 09:42:19</t>
  </si>
  <si>
    <t>GASTOS</t>
  </si>
  <si>
    <t>»3EI_260 01</t>
  </si>
  <si>
    <t>3-1</t>
  </si>
  <si>
    <t>GASTOS DE FUNCIONAMIENTO</t>
  </si>
  <si>
    <t>3-1-1</t>
  </si>
  <si>
    <t>SERVICIOS PERSONALES</t>
  </si>
  <si>
    <t>3-1-1-01</t>
  </si>
  <si>
    <t>SERVICIOS PERSONALES ASOCIADOS A LA NOMINA</t>
  </si>
  <si>
    <t>3-1-1-01-01</t>
  </si>
  <si>
    <t>Sueldo Personal de N󭩮a</t>
  </si>
  <si>
    <t>3-1-1-01-02</t>
  </si>
  <si>
    <t>Gastos de Representaci󮍊</t>
  </si>
  <si>
    <t>3-1-1-01-06</t>
  </si>
  <si>
    <t>Bonificaci󮠰or Servicios Prestados</t>
  </si>
  <si>
    <t>´3110108000000000000000</t>
  </si>
  <si>
    <t>3-1-1-01-08</t>
  </si>
  <si>
    <t>Prima de Servicios</t>
  </si>
  <si>
    <t>3-1-1-01-09</t>
  </si>
  <si>
    <t>Prima de Navidad</t>
  </si>
  <si>
    <t>3-1-1-01-10</t>
  </si>
  <si>
    <t>Prima de Vacaciones</t>
  </si>
  <si>
    <t>3-1-1-01-11</t>
  </si>
  <si>
    <t>3-1-1-01-12</t>
  </si>
  <si>
    <t>Otras Primas y Bonificaciones</t>
  </si>
  <si>
    <t>3-1-1-01-13</t>
  </si>
  <si>
    <t>Vacaciones en Dinero</t>
  </si>
  <si>
    <t>´3110115000000000000000</t>
  </si>
  <si>
    <t>3-1-1-01-15</t>
  </si>
  <si>
    <t>Indemnizaciones Laborales</t>
  </si>
  <si>
    <t>3-1-1-02</t>
  </si>
  <si>
    <t>SERVICIOS PERSONALES INDIRECTOS</t>
  </si>
  <si>
    <t>3-1-1-02-03</t>
  </si>
  <si>
    <t>´3110204000000000000000</t>
  </si>
  <si>
    <t>3-1-1-02-04</t>
  </si>
  <si>
    <t>Remuneaci󮠓ervicios T飮icos</t>
  </si>
  <si>
    <t>3-1-1-02-99</t>
  </si>
  <si>
    <t>Otros Gastos de Personal</t>
  </si>
  <si>
    <t>3-1-1-03</t>
  </si>
  <si>
    <t>APORTES PATRONALES AL SECTOR PRIVADO Y PڂLICO</t>
  </si>
  <si>
    <t>3-1-1-03-01</t>
  </si>
  <si>
    <t>3-1-1-03-01-01</t>
  </si>
  <si>
    <t>3-1-1-03-01-02</t>
  </si>
  <si>
    <t>3-1-1-03-01-03</t>
  </si>
  <si>
    <t>Salud EPS Privadas</t>
  </si>
  <si>
    <t>´3110301040000000000000</t>
  </si>
  <si>
    <t>3-1-1-03-01-04</t>
  </si>
  <si>
    <t>Riesgos Profesionales Sector Privado</t>
  </si>
  <si>
    <t>3-1-1-03-01-05</t>
  </si>
  <si>
    <t>Caja de Compensaci󮍊</t>
  </si>
  <si>
    <t>3-1-1-03-02</t>
  </si>
  <si>
    <t>3-1-1-03-02-01</t>
  </si>
  <si>
    <t>3-1-1-03-02-02</t>
  </si>
  <si>
    <t>´3110302030000000000000</t>
  </si>
  <si>
    <t>3-1-1-03-02-03</t>
  </si>
  <si>
    <t>Salud EPS Pblicos</t>
  </si>
  <si>
    <t>3-1-1-03-02-05</t>
  </si>
  <si>
    <t>ICBF</t>
  </si>
  <si>
    <t>3-1-1-03-02-06</t>
  </si>
  <si>
    <t>SENA</t>
  </si>
  <si>
    <t>3-1-2</t>
  </si>
  <si>
    <t>GASTOS GENERALES</t>
  </si>
  <si>
    <t>3-1-2-01</t>
  </si>
  <si>
    <t>Adquisici󮠤e Bienes</t>
  </si>
  <si>
    <t>3-1-2-01-02</t>
  </si>
  <si>
    <t>Materiales y Suministros</t>
  </si>
  <si>
    <t>3-1-2-01-03</t>
  </si>
  <si>
    <t>Gastos de Computador</t>
  </si>
  <si>
    <t>3-1-2-01-04</t>
  </si>
  <si>
    <t>Combustibles Lubricantes y Llantas</t>
  </si>
  <si>
    <t>´3120105000000000000000</t>
  </si>
  <si>
    <t>3-1-2-01-05</t>
  </si>
  <si>
    <t>Compra de Equipo</t>
  </si>
  <si>
    <t>3-1-2-02</t>
  </si>
  <si>
    <t>Adquisici󮠤e Servicios</t>
  </si>
  <si>
    <t>3-1-2-02-01</t>
  </si>
  <si>
    <t>Viaticos y Gastos de Viaje</t>
  </si>
  <si>
    <t>3-1-2-02-02</t>
  </si>
  <si>
    <t>Gastos de Transporte y Comunicaci󮍊</t>
  </si>
  <si>
    <t>3-1-2-02-03</t>
  </si>
  <si>
    <t>Impresos y Publicaciones</t>
  </si>
  <si>
    <t>3-1-2-02-04</t>
  </si>
  <si>
    <t>Mantenimiento y Reparaciones</t>
  </si>
  <si>
    <t>3-1-2-02-05</t>
  </si>
  <si>
    <t>3-1-2-02-06</t>
  </si>
  <si>
    <t>3-1-2-02-08</t>
  </si>
  <si>
    <t>´3120208010000000000000</t>
  </si>
  <si>
    <t>3-1-2-02-08-01</t>
  </si>
  <si>
    <t>Energ_xD84D_</t>
  </si>
  <si>
    <t>´3120208020000000000000</t>
  </si>
  <si>
    <t>3-1-2-02-08-02</t>
  </si>
  <si>
    <t>Acueducto y Alcantarillado</t>
  </si>
  <si>
    <t>´3120208030000000000000</t>
  </si>
  <si>
    <t>3-1-2-02-08-03</t>
  </si>
  <si>
    <t>Aseo</t>
  </si>
  <si>
    <t>´3120208040000000000000</t>
  </si>
  <si>
    <t>3-1-2-02-08-04</t>
  </si>
  <si>
    <t>Tel馯no</t>
  </si>
  <si>
    <t>3-1-2-02-09</t>
  </si>
  <si>
    <t>3-1-2-02-10</t>
  </si>
  <si>
    <t>Bienestar e Incentivos</t>
  </si>
  <si>
    <t>´3120211000000000000000</t>
  </si>
  <si>
    <t>3-1-2-02-11</t>
  </si>
  <si>
    <t>Promoci󮠉nstitucional</t>
  </si>
  <si>
    <t>3-1-2-02-12</t>
  </si>
  <si>
    <t>Intereses y Comisiones</t>
  </si>
  <si>
    <t>3-1-2-02-13</t>
  </si>
  <si>
    <t>3-1-2-03</t>
  </si>
  <si>
    <t>3-1-2-03-01</t>
  </si>
  <si>
    <t>Impuestos Tasas y Multas</t>
  </si>
  <si>
    <t>3-1-4</t>
  </si>
  <si>
    <t>CUENTAS POR PAGAR</t>
  </si>
  <si>
    <t>3-2</t>
  </si>
  <si>
    <t>GASTOS DE OPERACIӎ</t>
  </si>
  <si>
    <t>3-2-1</t>
  </si>
  <si>
    <t>GASTOS DE COMERCIALIZACION</t>
  </si>
  <si>
    <t>3-2-1-03</t>
  </si>
  <si>
    <t>OTROS GASTOS DE COMERCIALIZACION</t>
  </si>
  <si>
    <t>3-2-1-03-01</t>
  </si>
  <si>
    <t>Adquisici󮠤e Otros Servicios</t>
  </si>
  <si>
    <t>3-2-2</t>
  </si>
  <si>
    <t>GASTOS DE PRODUCCION</t>
  </si>
  <si>
    <t>´3220200000000000000000</t>
  </si>
  <si>
    <t>3-2-2-02</t>
  </si>
  <si>
    <t>Programaci󮠤e Tevisi󮍊</t>
  </si>
  <si>
    <t>´3220201000000000000000</t>
  </si>
  <si>
    <t>3-2-2-02-01</t>
  </si>
  <si>
    <t>Compra y Pagos Derechos de Licencias</t>
  </si>
  <si>
    <t>´3220202000000000000000</t>
  </si>
  <si>
    <t>3-2-2-02-02</t>
  </si>
  <si>
    <t>Producci󮠤e Televisi󮍊</t>
  </si>
  <si>
    <t>´3220300000000000000000</t>
  </si>
  <si>
    <t>3-2-2-03</t>
  </si>
  <si>
    <t>Fortalecimiento Infraesctruta T飮ica</t>
  </si>
  <si>
    <t>´3220301000000000000000</t>
  </si>
  <si>
    <t>3-2-2-03-01</t>
  </si>
  <si>
    <t>Adecuaci󮠹 Mantenimiento</t>
  </si>
  <si>
    <t>´3220303000000000000000</t>
  </si>
  <si>
    <t>3-2-2-03-03</t>
  </si>
  <si>
    <t>Insumos Gesti󮠁mbiental</t>
  </si>
  <si>
    <t>3-2-3</t>
  </si>
  <si>
    <t>3-4</t>
  </si>
  <si>
    <t>INVERSION</t>
  </si>
  <si>
    <t>3-4-1</t>
  </si>
  <si>
    <t>DIRECTA</t>
  </si>
  <si>
    <t>3-4-1-14</t>
  </si>
  <si>
    <t>´3411401000000000000000</t>
  </si>
  <si>
    <t>3-4-1-14-01</t>
  </si>
  <si>
    <t>Una ciudad que supera la segregaci󮠹 la discriminaci󮺠el ser humano en el centro de las preocupaciones del desarroll</t>
  </si>
  <si>
    <t>´3411401080000000000000</t>
  </si>
  <si>
    <t>3-4-1-14-01-08</t>
  </si>
  <si>
    <t>Ejercicio de las libertades culturales y deportivas</t>
  </si>
  <si>
    <t>´3411401080006000000000</t>
  </si>
  <si>
    <t>3-4-1-14-01-08-0006</t>
  </si>
  <si>
    <t>Desarrollo de la infraestructura t飮ica para la producci󮬠emisi󮠹 transmisi󮠤el canal de TV</t>
  </si>
  <si>
    <t>´3411401080006148000000</t>
  </si>
  <si>
    <t>3-4-1-14-01-08-0006-148</t>
  </si>
  <si>
    <t>148 - Desarrollo de la infraestructura t飮ica para la producci󮬠emisi󮠹 transmisi󮠤el canal de TV</t>
  </si>
  <si>
    <t>´3411401080008000000000</t>
  </si>
  <si>
    <t>3-4-1-14-01-08-0008</t>
  </si>
  <si>
    <t>Televisi󮠰blica para la defensa y promoci󮠤e los derechos humanos y la cultura de paz</t>
  </si>
  <si>
    <t>´3411401080008148000000</t>
  </si>
  <si>
    <t>3-4-1-14-01-08-0008-148</t>
  </si>
  <si>
    <t>148 - Televisi󮠰blica para la defensa y promoci󮠤e los derechos humanos y la cultura de paz</t>
  </si>
  <si>
    <t>3-4-1-14-03</t>
  </si>
  <si>
    <t>Una Bogotᠱue defiende y fortalece lo pblico</t>
  </si>
  <si>
    <t>3-4-1-14-03-31</t>
  </si>
  <si>
    <t>Fortalecimiento de la funci󮠡dministrativa y desarrollo institucional</t>
  </si>
  <si>
    <t>´3411403310009000000000</t>
  </si>
  <si>
    <t>3-4-1-14-03-31-0009</t>
  </si>
  <si>
    <t>Adquirir y adecuar una sede para Canal Capital</t>
  </si>
  <si>
    <t>´3411403310009235000000</t>
  </si>
  <si>
    <t>3-4-1-14-03-31-0009-235</t>
  </si>
  <si>
    <t>235 -Adquirir y adecuar una sede para Canal Capital</t>
  </si>
  <si>
    <t>´3411403310011000000000</t>
  </si>
  <si>
    <t>3-4-1-14-03-31-0011</t>
  </si>
  <si>
    <t>Modernizaci󮍊</t>
  </si>
  <si>
    <t>´3411403310011235000000</t>
  </si>
  <si>
    <t>3-4-1-14-03-31-0011-235</t>
  </si>
  <si>
    <t>235 - Modernizaci󮍊</t>
  </si>
  <si>
    <t>3-4-3</t>
  </si>
  <si>
    <t>2015-09-30_CB-0103_260.xlsx</t>
  </si>
  <si>
    <t>Fecha de Generación de Reporte: 2015-10-13 09:42:58</t>
  </si>
  <si>
    <t>»3EI_261 01</t>
  </si>
  <si>
    <t>Sueldos Personal De N󭩮a</t>
  </si>
  <si>
    <t>Horas Extras, Dom., Festivos</t>
  </si>
  <si>
    <t>Bonificaci󮠐or Servicios Prestados</t>
  </si>
  <si>
    <t>3110108</t>
  </si>
  <si>
    <t>Prima De Servicios</t>
  </si>
  <si>
    <t>Convenciones Colectivas O Convenios</t>
  </si>
  <si>
    <t>3110204</t>
  </si>
  <si>
    <t>Remuneraci󮠓ervicios T飮icos</t>
  </si>
  <si>
    <t>OTROS GASTOS DE PERSONAL</t>
  </si>
  <si>
    <t>´3110299010000000000000</t>
  </si>
  <si>
    <t>311029901</t>
  </si>
  <si>
    <t>Apoyo De Sostenimiento</t>
  </si>
  <si>
    <t>APORTES PATRONALES AL SECTOR PRIVADO</t>
  </si>
  <si>
    <t>Cesantias Fondos Privados</t>
  </si>
  <si>
    <t>Caja De Compensacion</t>
  </si>
  <si>
    <t>APORTES PATRONALES AL SECTOR PUBLICO</t>
  </si>
  <si>
    <t>Cesantias Fondos Pblicos</t>
  </si>
  <si>
    <t>ADQUISICION DE BIENES</t>
  </si>
  <si>
    <t>ADQUISICIӎ DE SERVICIOS</t>
  </si>
  <si>
    <t>SERVICIOS PڂLICOS</t>
  </si>
  <si>
    <t>312020804</t>
  </si>
  <si>
    <t>3120211</t>
  </si>
  <si>
    <t>OTROS GASTOS GENERALES</t>
  </si>
  <si>
    <t>CUENTAS POR PAGAR FUNCIONAMIENTO</t>
  </si>
  <si>
    <t>BOGOT`HUMANA</t>
  </si>
  <si>
    <t>3411401</t>
  </si>
  <si>
    <t>UNA CIUDAD QUE SUPERA LA SEGREGACIӎ Y LA DISCRIMINACIӎ</t>
  </si>
  <si>
    <t>´3411401150000000000000</t>
  </si>
  <si>
    <t>341140115</t>
  </si>
  <si>
    <t>VIVIENDA Y HBITAT HUMANOS</t>
  </si>
  <si>
    <t>´3411401155700000000000</t>
  </si>
  <si>
    <t>34114011557</t>
  </si>
  <si>
    <t>GESTIӎ DE SUELO</t>
  </si>
  <si>
    <t>´3411401155716000000000</t>
  </si>
  <si>
    <t>3411401155716</t>
  </si>
  <si>
    <t>GESTIӎ DE SUELO - CENTRO AMPLIADO</t>
  </si>
  <si>
    <t>´3411401155716173000000</t>
  </si>
  <si>
    <t>3411401155716173</t>
  </si>
  <si>
    <t>Producci󮠄e Suelo Y Urbanismo Para La Construcci󮠄e Vip</t>
  </si>
  <si>
    <t>´3411401155717000000000</t>
  </si>
  <si>
    <t>3411401155717</t>
  </si>
  <si>
    <t>GESTIӎ DE SUELO - FRANJAS DE TRANSICIӎ</t>
  </si>
  <si>
    <t>´3411401155717173000000</t>
  </si>
  <si>
    <t>3411401155717173</t>
  </si>
  <si>
    <t>´3411401155718000000000</t>
  </si>
  <si>
    <t>3411401155718</t>
  </si>
  <si>
    <t>GESTIӎ DE SUELO - ZONAS DE MEJORAMIENTO INTEGRAL</t>
  </si>
  <si>
    <t>´3411401155718173000000</t>
  </si>
  <si>
    <t>3411401155718173</t>
  </si>
  <si>
    <t>UNA CIUDAD QUE DEFIENDE LO PڂLICO</t>
  </si>
  <si>
    <t>FORTALECIMIENTO DE LA FUNCIӎ ADMINISTRATIVA Y DESARROLLO INSTITUCIONAL</t>
  </si>
  <si>
    <t>´3411403311400000000000</t>
  </si>
  <si>
    <t>34114033114</t>
  </si>
  <si>
    <t>FORTALECIMIENTO Y DESARROLLO INSTITUCIONAL</t>
  </si>
  <si>
    <t>´3411403311401000000000</t>
  </si>
  <si>
    <t>3411403311401</t>
  </si>
  <si>
    <t>RENOVACIӎ Y ACTUALIZACIӎ F͓ICA Y TECNOLӇICA</t>
  </si>
  <si>
    <t>´3411403311401235000000</t>
  </si>
  <si>
    <t>3411403311401235</t>
  </si>
  <si>
    <t>Sistemas De Mejoram. De La Gesti󮠙 De La Capac. Op. De Las Ent.</t>
  </si>
  <si>
    <t>´3411403311402000000000</t>
  </si>
  <si>
    <t>3411403311402</t>
  </si>
  <si>
    <t>COMUNICACIӎ INSTITUCIONAL</t>
  </si>
  <si>
    <t>´3411403311402235000000</t>
  </si>
  <si>
    <t>3411403311402235</t>
  </si>
  <si>
    <t>´3411403311403000000000</t>
  </si>
  <si>
    <t>3411403311403</t>
  </si>
  <si>
    <t>SISTEMA INTEGRADO DE GESTIӎ</t>
  </si>
  <si>
    <t>´3411403311403235000000</t>
  </si>
  <si>
    <t>3411403311403235</t>
  </si>
  <si>
    <t>CUENTAS POR PAGAR INVERSIӎ</t>
  </si>
  <si>
    <t>2015-09-30_CB-0103_261.xlsx</t>
  </si>
  <si>
    <t>Fecha de Generación de Reporte: 2015-10-13 09:44:04</t>
  </si>
  <si>
    <t>300000000000000</t>
  </si>
  <si>
    <t>»3EI_262 01</t>
  </si>
  <si>
    <t>310000000000000</t>
  </si>
  <si>
    <t>311000000000000</t>
  </si>
  <si>
    <t>311010000000000</t>
  </si>
  <si>
    <t>311010100000000</t>
  </si>
  <si>
    <t>SUELDOS PERSONAL DE NOMINA</t>
  </si>
  <si>
    <t>311010200000000</t>
  </si>
  <si>
    <t>GASTOS DE REPRESENTACION</t>
  </si>
  <si>
    <t>311010300000000</t>
  </si>
  <si>
    <t>HORAS, EXTRAS, DOMINICALES, FESTIVOS, RECARGO NOCTURNO</t>
  </si>
  <si>
    <t>311010400000000</t>
  </si>
  <si>
    <t>SUBSIDIO DE TRANSPORTE</t>
  </si>
  <si>
    <t>311010500000000</t>
  </si>
  <si>
    <t>SUBSIDIO DE ALIMENTACION</t>
  </si>
  <si>
    <t>311010600000000</t>
  </si>
  <si>
    <t>BONIFICACION POR SERVICIOS PRESTADOS</t>
  </si>
  <si>
    <t>311010800000000</t>
  </si>
  <si>
    <t>PRIMA DE SERVICIOS</t>
  </si>
  <si>
    <t>311010900000000</t>
  </si>
  <si>
    <t>PRIMA DE NAVIDAD</t>
  </si>
  <si>
    <t>311011000000000</t>
  </si>
  <si>
    <t>PRIMA DE VACACIONES</t>
  </si>
  <si>
    <t>311011100000000</t>
  </si>
  <si>
    <t>PRIMA TECNICA</t>
  </si>
  <si>
    <t>311011200000000</t>
  </si>
  <si>
    <t>OTRAS PRIMAS Y BONIFICACIONES</t>
  </si>
  <si>
    <t>311011300000000</t>
  </si>
  <si>
    <t>VACACIONES EN DINERO</t>
  </si>
  <si>
    <t>311011600000000</t>
  </si>
  <si>
    <t>CONVENCIONES COLECTIVAS DE TRABAJO</t>
  </si>
  <si>
    <t>311020000000000</t>
  </si>
  <si>
    <t>311020300000000</t>
  </si>
  <si>
    <t>HONORARIOS EMPRESA</t>
  </si>
  <si>
    <t>311020400000000</t>
  </si>
  <si>
    <t>REMUNERACION SERVICIOS TECNICOS</t>
  </si>
  <si>
    <t>311029900000000</t>
  </si>
  <si>
    <t>311030000000000</t>
  </si>
  <si>
    <t>APORTE PATRONALES AL SECTOR PUBLICO Y PRIVADO</t>
  </si>
  <si>
    <t>311030100000000</t>
  </si>
  <si>
    <t>311030101000000</t>
  </si>
  <si>
    <t>CESANTIAS FONDOS PRIVADOS</t>
  </si>
  <si>
    <t>311030102000000</t>
  </si>
  <si>
    <t>PENSIONES FONDOS PRIVADOS</t>
  </si>
  <si>
    <t>311030103000000</t>
  </si>
  <si>
    <t>SALUD EPS PRIVADAS</t>
  </si>
  <si>
    <t>311030104000000</t>
  </si>
  <si>
    <t>RIESGOS PROFESIONALES SECTOR PRIVADO</t>
  </si>
  <si>
    <t>311030105000000</t>
  </si>
  <si>
    <t>CAJA DE COMPENSACION</t>
  </si>
  <si>
    <t>311030200000000</t>
  </si>
  <si>
    <t>311030201000000</t>
  </si>
  <si>
    <t>CESANTIAS FONDOS PڂLICOS</t>
  </si>
  <si>
    <t>311030202000000</t>
  </si>
  <si>
    <t>PENSIONES FONDOS PUBLICOS</t>
  </si>
  <si>
    <t>311030203000000</t>
  </si>
  <si>
    <t>SALUD EPS PUBLICAS</t>
  </si>
  <si>
    <t>311030205000000</t>
  </si>
  <si>
    <t>I.C.B.F.</t>
  </si>
  <si>
    <t>311030206000000</t>
  </si>
  <si>
    <t>312000000000000</t>
  </si>
  <si>
    <t>312010000000000</t>
  </si>
  <si>
    <t>ADQUISICION DE BIENES Y SERVICIOS</t>
  </si>
  <si>
    <t>312010100000000</t>
  </si>
  <si>
    <t>DOTACION</t>
  </si>
  <si>
    <t>312010200000000</t>
  </si>
  <si>
    <t>MATERIALES Y SUMINISTROS</t>
  </si>
  <si>
    <t>312010300000000</t>
  </si>
  <si>
    <t>GASTOS DE COMPUTADOR</t>
  </si>
  <si>
    <t>312010400000000</t>
  </si>
  <si>
    <t>COMBUSTIBLES, LUBRICANTES Y LLANTAS</t>
  </si>
  <si>
    <t>312020000000000</t>
  </si>
  <si>
    <t>ADQUISICION DE SERVICIOS</t>
  </si>
  <si>
    <t>312020100000000</t>
  </si>
  <si>
    <t>VIATICOS Y GASTOS DE VIAJE</t>
  </si>
  <si>
    <t>312020200000000</t>
  </si>
  <si>
    <t>GASTOS DE TRANSPORTE Y COMUNICACIONES</t>
  </si>
  <si>
    <t>312020300000000</t>
  </si>
  <si>
    <t>IMPRESOS Y PUBLICACIONES</t>
  </si>
  <si>
    <t>312020400000000</t>
  </si>
  <si>
    <t>MANTENIMIENTO Y REPARACIONES</t>
  </si>
  <si>
    <t>312020500000000</t>
  </si>
  <si>
    <t>ARRENDAMIENTO</t>
  </si>
  <si>
    <t>312020600000000</t>
  </si>
  <si>
    <t>SEGUROS</t>
  </si>
  <si>
    <t>312020800000000</t>
  </si>
  <si>
    <t>SERVICIOS PUBLICOS</t>
  </si>
  <si>
    <t>312020900000000</t>
  </si>
  <si>
    <t>CAPACITACION</t>
  </si>
  <si>
    <t>312021000000000</t>
  </si>
  <si>
    <t>BIENESTAR E INCENTIVOS</t>
  </si>
  <si>
    <t>312021100000000</t>
  </si>
  <si>
    <t>PROMOCION INSTITUCIONAL</t>
  </si>
  <si>
    <t>312021300000000</t>
  </si>
  <si>
    <t>SALUD OCUPACIONAL</t>
  </si>
  <si>
    <t>312030000000000</t>
  </si>
  <si>
    <t>312030100000000</t>
  </si>
  <si>
    <t>IMPUESTOS, TASAS Y MULTAS</t>
  </si>
  <si>
    <t>312030200000000</t>
  </si>
  <si>
    <t>SENTENCIAS JUDICIALES</t>
  </si>
  <si>
    <t>314000000000000</t>
  </si>
  <si>
    <t>´3140100000000000000000</t>
  </si>
  <si>
    <t>314010000000000</t>
  </si>
  <si>
    <t>´3140200000000000000000</t>
  </si>
  <si>
    <t>314020000000000</t>
  </si>
  <si>
    <t>340000000000000</t>
  </si>
  <si>
    <t>341000000000000</t>
  </si>
  <si>
    <t>341140000000000</t>
  </si>
  <si>
    <t>BOGOTA HUMANA</t>
  </si>
  <si>
    <t>´3411402000000000000000</t>
  </si>
  <si>
    <t>341140200000000</t>
  </si>
  <si>
    <t>UN TERRITORIO QUE ENFRENTA EL CAMBIO CLIMATICO Y SE ORDENA ALREDEDOR DEL AGUA</t>
  </si>
  <si>
    <t>´3411402190000000000000</t>
  </si>
  <si>
    <t>341140219000000</t>
  </si>
  <si>
    <t>MOVILIDAD HUMANA</t>
  </si>
  <si>
    <t>´3411402190078000000000</t>
  </si>
  <si>
    <t>341140219007800</t>
  </si>
  <si>
    <t>GESTIӎ DE INFRAESTRUCTURA DEL TRANSPORTE PUBLICO FERREO "METRO DE BOGOTA" ( RECURSOS METRO )</t>
  </si>
  <si>
    <t>´3411402197223000000000</t>
  </si>
  <si>
    <t>341140219722300</t>
  </si>
  <si>
    <t>OPERACIӎ Y CONTROL DEL SISTEMA DE TRANSPORTE PڂLICO</t>
  </si>
  <si>
    <t>´3411402197251000000000</t>
  </si>
  <si>
    <t>341140219725100</t>
  </si>
  <si>
    <t>GESTIӎ DE INFRAESTRUCTURA DEL TRANSPORTE PڂLICO</t>
  </si>
  <si>
    <t>´3411402197251010000000</t>
  </si>
  <si>
    <t>341140219725101</t>
  </si>
  <si>
    <t>GESTIӎ DE INFRAESTRUCTURA DEL TRANSPORTE PڂLICO ( RECURSOS NACIӎ )</t>
  </si>
  <si>
    <t>´3411402197251020000000</t>
  </si>
  <si>
    <t>341140219725102</t>
  </si>
  <si>
    <t>GESTIӎ DE INFRAESTRUCTURA DEL TRANSPORTE PڂLICO ( RECURSOS DISTRITO )</t>
  </si>
  <si>
    <t>´3411402197251030000000</t>
  </si>
  <si>
    <t>341140219725103</t>
  </si>
  <si>
    <t>GESTIӎ DE INFRAESTRUCTURA DEL TRANSPORTE PڂLICO ( RECURSOS TITULARIZACIӎ )</t>
  </si>
  <si>
    <t>´3411402197251040000000</t>
  </si>
  <si>
    <t>341140219725104</t>
  </si>
  <si>
    <t>GESTIӎ DE INFRAESTRUCTURA DEL TRANSPORTE PڂLICO ( RECURSOS CONVENIO SOACHA )</t>
  </si>
  <si>
    <t>´3411402197251060000000</t>
  </si>
  <si>
    <t>341140219725106</t>
  </si>
  <si>
    <t>GESTIӎ DE INFRAESTRUCTURA DEL TRANSPORTE PڂLICO ( RECURSOS SITP )</t>
  </si>
  <si>
    <t>´3411402197251070000000</t>
  </si>
  <si>
    <t>341140219725107</t>
  </si>
  <si>
    <t>GESTIӎ DE INFRAESTRUCTURA DEL TRANSPORTE PڂLICO ( RECURSOS CRUCE DE CUENTAS ESP )</t>
  </si>
  <si>
    <t>´3411402197251080000000</t>
  </si>
  <si>
    <t>341140219725108</t>
  </si>
  <si>
    <t>GESTIӎ DE INFRAESTRUCTURA DEL TRANSPORTE PڂLICO ( RECURSOS MODOS FɒREOS )</t>
  </si>
  <si>
    <t>´3411402197251090000000</t>
  </si>
  <si>
    <t>341140219725109</t>
  </si>
  <si>
    <t>GESTION DE INFRAESTRUCTURA DEL TRANSPORTE PUBLICO ( RECURSOS PROYECTO METRO )</t>
  </si>
  <si>
    <t>341140300000000</t>
  </si>
  <si>
    <t>UNA BOGOTA QUE DEFIENDE Y FORTALECE LO PڂLICO</t>
  </si>
  <si>
    <t>´3411403240000000000000</t>
  </si>
  <si>
    <t>341140324000000</t>
  </si>
  <si>
    <t>BOGOTA HUMANA: PARTICIPA Y DECIDE</t>
  </si>
  <si>
    <t>´3411403240071000000000</t>
  </si>
  <si>
    <t>341140324007100</t>
  </si>
  <si>
    <t>COMUNICACIӎ Y CAPACITACIӎ DEL SITP</t>
  </si>
  <si>
    <t>341140331000000</t>
  </si>
  <si>
    <t>´3411403317225000000000</t>
  </si>
  <si>
    <t>341140331722500</t>
  </si>
  <si>
    <t>FORTALECIMIENTO INSTITUCIONAL</t>
  </si>
  <si>
    <t>343000000000000</t>
  </si>
  <si>
    <t>´3430100000000000000000</t>
  </si>
  <si>
    <t>343010000000000</t>
  </si>
  <si>
    <t>CUENTAS POR PAGAR TRANSMILENIO</t>
  </si>
  <si>
    <t>´3430101000000000000000</t>
  </si>
  <si>
    <t>343010100000000</t>
  </si>
  <si>
    <t>OPERACION Y CONTROL DEL SISTEMA DE TRANSPORTE</t>
  </si>
  <si>
    <t>´3430102000000000000000</t>
  </si>
  <si>
    <t>343010200000000</t>
  </si>
  <si>
    <t>CAPACITACION SISTEMA TRANSMILENIO</t>
  </si>
  <si>
    <t>´3430103000000000000000</t>
  </si>
  <si>
    <t>343010300000000</t>
  </si>
  <si>
    <t>´3430200000000000000000</t>
  </si>
  <si>
    <t>343020000000000</t>
  </si>
  <si>
    <t>CUENTAS POR PAGAR IDU</t>
  </si>
  <si>
    <t>´3430201000000000000000</t>
  </si>
  <si>
    <t>343020100000000</t>
  </si>
  <si>
    <t>CUENTAS POR PAGAR IDU (RECURSOS NACION)</t>
  </si>
  <si>
    <t>´3430202000000000000000</t>
  </si>
  <si>
    <t>343020200000000</t>
  </si>
  <si>
    <t>CUENTAS POR PAGAR IDU (RECURSOS DISTRITO)</t>
  </si>
  <si>
    <t>´3430203000000000000000</t>
  </si>
  <si>
    <t>343020300000000</t>
  </si>
  <si>
    <t>CUENTAS POR PAGAR IDU (RECURSOS TITULARIZACIӎ)</t>
  </si>
  <si>
    <t>´3430204000000000000000</t>
  </si>
  <si>
    <t>343020400000000</t>
  </si>
  <si>
    <t>CUENTAS POR PAGAR IDU (RECURSOS CONVENIO SOACHA)</t>
  </si>
  <si>
    <t>´3430206000000000000000</t>
  </si>
  <si>
    <t>343020600000000</t>
  </si>
  <si>
    <t>CUENTAS POR PAGAR IDU ( RECURSOS SITP )</t>
  </si>
  <si>
    <t>´3430207000000000000000</t>
  </si>
  <si>
    <t>343020700000000</t>
  </si>
  <si>
    <t>CUENTAS POR PAGAR IDU ( RECURSOS CRUCE DE CUENTAS ESP )</t>
  </si>
  <si>
    <t>´3430208000000000000000</t>
  </si>
  <si>
    <t>343020800000000</t>
  </si>
  <si>
    <t>CUENTAS POR PAGAR ( RECURSOS MODOS FERREOS )</t>
  </si>
  <si>
    <t>TOTAL GASTOS + DISPONIBILIDAD FINAL</t>
  </si>
  <si>
    <t>2015-09-30_CB-0103_403.xlsx</t>
  </si>
  <si>
    <t>Fecha de Generación de Reporte: 2015-10-13 09:48:03</t>
  </si>
  <si>
    <t>»3EI_263 01</t>
  </si>
  <si>
    <t>SERVICIOS PERSONALES ASOCIADOS A LA NOMI</t>
  </si>
  <si>
    <t>PRIMA SEMESETRAL</t>
  </si>
  <si>
    <t>CONVENCIONES COLECTIVAS O CONVENIOS</t>
  </si>
  <si>
    <t>HONORARIOS</t>
  </si>
  <si>
    <t>APOR.PATRONALES SEC. PUBL. Y PRIV.</t>
  </si>
  <si>
    <t>APOR. PATRONALES SECT. PRIVADO</t>
  </si>
  <si>
    <t>SALUD EPS PRIVADOS</t>
  </si>
  <si>
    <t>311030104</t>
  </si>
  <si>
    <t>RIESGOS PROFESIONALES</t>
  </si>
  <si>
    <t>APOR. PATRONALES SECT. PUBLICO</t>
  </si>
  <si>
    <t>CESANTIAS FONDOS PUBLICOS</t>
  </si>
  <si>
    <t>´3110303000000000000000</t>
  </si>
  <si>
    <t>3110303</t>
  </si>
  <si>
    <t>OTROS APORTES PATRONALES</t>
  </si>
  <si>
    <t>´3110303990000000000000</t>
  </si>
  <si>
    <t>311030399</t>
  </si>
  <si>
    <t>COMBUSTIBLES LUBRICANTES Y LLANTAS</t>
  </si>
  <si>
    <t>GASTOS DE TRANSPORTE Y COMUNICACION</t>
  </si>
  <si>
    <t>IMRESOS Y PUBLICACIONES</t>
  </si>
  <si>
    <t>MANTENIMIENTO</t>
  </si>
  <si>
    <t>IMPUESTOS TASAS Y MULTAS</t>
  </si>
  <si>
    <t>CUENTAS POR PAGAR FUNC.</t>
  </si>
  <si>
    <t>UNA CIUDAD QUE SUPERA LA SEGREGACION Y</t>
  </si>
  <si>
    <t>VIVIENDA Y HABITAT HUMANOS</t>
  </si>
  <si>
    <t>´3411401152500000000000</t>
  </si>
  <si>
    <t>34114011525</t>
  </si>
  <si>
    <t>MECANISMOS PARA LA IMPLEMENTACION DE OP</t>
  </si>
  <si>
    <t>´3411401153100000000000</t>
  </si>
  <si>
    <t>34114011531</t>
  </si>
  <si>
    <t>SEMILLERO DE PROYECTOS</t>
  </si>
  <si>
    <t>´3411401160000000000000</t>
  </si>
  <si>
    <t>341140116</t>
  </si>
  <si>
    <t>REVITALIZACION DEL CENTRO AMPLIADO</t>
  </si>
  <si>
    <t>´3411401164500000000000</t>
  </si>
  <si>
    <t>34114011645</t>
  </si>
  <si>
    <t>PROGRAMA MULTIFASE DE REVITALIZACION DE</t>
  </si>
  <si>
    <t>UNA BOGOTA QUE DEFIENDE Y FORTALECE LO</t>
  </si>
  <si>
    <t>´3411403260000000000000</t>
  </si>
  <si>
    <t>341140326</t>
  </si>
  <si>
    <t>TRANS. PROB. Y LUCHA CONTRA CORRUPCIӎ.</t>
  </si>
  <si>
    <t>´3411403267600000000000</t>
  </si>
  <si>
    <t>34114032676</t>
  </si>
  <si>
    <t>PROGRAMA ERU DE TRANSPARENCIA PROBIDAD</t>
  </si>
  <si>
    <t>FORTALECIMIENTO DE LA FUNCION ADMINIST</t>
  </si>
  <si>
    <t>´3411403313400000000000</t>
  </si>
  <si>
    <t>34114033134</t>
  </si>
  <si>
    <t>DISPONIBILIDAD FINAL</t>
  </si>
  <si>
    <t>2015-09-30_CB-0103_263.xlsx</t>
  </si>
  <si>
    <t>Fecha de Generación de Reporte: 2015-10-13 09:48:56</t>
  </si>
  <si>
    <t>´0000000000000000000000</t>
  </si>
  <si>
    <t>0</t>
  </si>
  <si>
    <t>»3EI_264 01</t>
  </si>
  <si>
    <t>3.1</t>
  </si>
  <si>
    <t>3.1.1</t>
  </si>
  <si>
    <t>´3111000000000000000000</t>
  </si>
  <si>
    <t>3.1.1.1</t>
  </si>
  <si>
    <t>´3111100000000000000000</t>
  </si>
  <si>
    <t>3.1.1.1.1</t>
  </si>
  <si>
    <t>Sueldos Personal De Nomina</t>
  </si>
  <si>
    <t>´3111300000000000000000</t>
  </si>
  <si>
    <t>3.1.1.1.3</t>
  </si>
  <si>
    <t>´3111400000000000000000</t>
  </si>
  <si>
    <t>3.1.1.1.4</t>
  </si>
  <si>
    <t>´3111800000000000000000</t>
  </si>
  <si>
    <t>3.1.1.1.8</t>
  </si>
  <si>
    <t>3.1.1.1.10</t>
  </si>
  <si>
    <t>Vacaciones</t>
  </si>
  <si>
    <t>´3111150000000000000000</t>
  </si>
  <si>
    <t>3.1.1.1.15</t>
  </si>
  <si>
    <t>´3112000000000000000000</t>
  </si>
  <si>
    <t>3.1.1.2</t>
  </si>
  <si>
    <t>´3112300000000000000000</t>
  </si>
  <si>
    <t>3.1.1.2.3</t>
  </si>
  <si>
    <t>´3113000000000000000000</t>
  </si>
  <si>
    <t>3.1.1.3</t>
  </si>
  <si>
    <t>APORTES PATRONALES AL SECTOR PRIVADO Y PUBLICO</t>
  </si>
  <si>
    <t>´3113100000000000000000</t>
  </si>
  <si>
    <t>3.1.1.3.1</t>
  </si>
  <si>
    <t>APORTES PATRONALES SECTOR PRIVADO</t>
  </si>
  <si>
    <t>´3113110000000000000000</t>
  </si>
  <si>
    <t>3.1.1.3.1.1</t>
  </si>
  <si>
    <t>´3113120000000000000000</t>
  </si>
  <si>
    <t>3.1.1.3.1.2</t>
  </si>
  <si>
    <t>´3113130000000000000000</t>
  </si>
  <si>
    <t>3.1.1.3.1.3</t>
  </si>
  <si>
    <t>´3113140000000000000000</t>
  </si>
  <si>
    <t>3.1.1.3.1.4</t>
  </si>
  <si>
    <t>´3113150000000000000000</t>
  </si>
  <si>
    <t>3.1.1.3.1.5</t>
  </si>
  <si>
    <t>´3113200000000000000000</t>
  </si>
  <si>
    <t>3.1.1.3.2</t>
  </si>
  <si>
    <t>APORTES PATRONALES SECTOR PUBLICO</t>
  </si>
  <si>
    <t>´3113210000000000000000</t>
  </si>
  <si>
    <t>3.1.1.3.2.1</t>
  </si>
  <si>
    <t>Cesantias Fondos Publicos</t>
  </si>
  <si>
    <t>´3113250000000000000000</t>
  </si>
  <si>
    <t>3.1.1.3.2.5</t>
  </si>
  <si>
    <t>´3113260000000000000000</t>
  </si>
  <si>
    <t>3.1.1.3.2.6</t>
  </si>
  <si>
    <t>3.1.2</t>
  </si>
  <si>
    <t>´3121000000000000000000</t>
  </si>
  <si>
    <t>3.1.2.1</t>
  </si>
  <si>
    <t>´3121100000000000000000</t>
  </si>
  <si>
    <t>3.1.2.1.1</t>
  </si>
  <si>
    <t>Dotacion</t>
  </si>
  <si>
    <t>´3121200000000000000000</t>
  </si>
  <si>
    <t>3.1.2.1.2</t>
  </si>
  <si>
    <t>´3121300000000000000000</t>
  </si>
  <si>
    <t>3.1.2.1.3</t>
  </si>
  <si>
    <t>´3121400000000000000000</t>
  </si>
  <si>
    <t>3.1.2.1.4</t>
  </si>
  <si>
    <t>´3122000000000000000000</t>
  </si>
  <si>
    <t>3.1.2.2</t>
  </si>
  <si>
    <t>´3122100000000000000000</t>
  </si>
  <si>
    <t>3.1.2.2.1</t>
  </si>
  <si>
    <t>Viaticos Y Gastos De Viaje</t>
  </si>
  <si>
    <t>´3122200000000000000000</t>
  </si>
  <si>
    <t>3.1.2.2.2</t>
  </si>
  <si>
    <t>Gastos De Transporte Y Comunicacion</t>
  </si>
  <si>
    <t>´3122300000000000000000</t>
  </si>
  <si>
    <t>3.1.2.2.3</t>
  </si>
  <si>
    <t>´3122400000000000000000</t>
  </si>
  <si>
    <t>3.1.2.2.4</t>
  </si>
  <si>
    <t>´3122500000000000000000</t>
  </si>
  <si>
    <t>3.1.2.2.5</t>
  </si>
  <si>
    <t>´3122600000000000000000</t>
  </si>
  <si>
    <t>3.1.2.2.6</t>
  </si>
  <si>
    <t>´3122700000000000000000</t>
  </si>
  <si>
    <t>3.1.2.2.7</t>
  </si>
  <si>
    <t>Suministro De Alimentos</t>
  </si>
  <si>
    <t>´3122800000000000000000</t>
  </si>
  <si>
    <t>3.1.2.2.8</t>
  </si>
  <si>
    <t>Servicios Publicos</t>
  </si>
  <si>
    <t>´3122900000000000000000</t>
  </si>
  <si>
    <t>3.1.2.2.9</t>
  </si>
  <si>
    <t>Capacitacion</t>
  </si>
  <si>
    <t>3.1.2.2.10</t>
  </si>
  <si>
    <t>Bienestar Social E Incentivos</t>
  </si>
  <si>
    <t>´3122110000000000000000</t>
  </si>
  <si>
    <t>3.1.2.2.11</t>
  </si>
  <si>
    <t>Promocion Institucional</t>
  </si>
  <si>
    <t>´3122120000000000000000</t>
  </si>
  <si>
    <t>3.1.2.2.12</t>
  </si>
  <si>
    <t>´3123000000000000000000</t>
  </si>
  <si>
    <t>3.1.2.3</t>
  </si>
  <si>
    <t>´3123100000000000000000</t>
  </si>
  <si>
    <t>3.1.2.3.1</t>
  </si>
  <si>
    <t>´3123990000000000000000</t>
  </si>
  <si>
    <t>3.1.2.3.99</t>
  </si>
  <si>
    <t>3.1.4</t>
  </si>
  <si>
    <t>Cuentas Por Pagar</t>
  </si>
  <si>
    <t>3.2</t>
  </si>
  <si>
    <t>GASTOS OPERACIONALES</t>
  </si>
  <si>
    <t>3.2.1</t>
  </si>
  <si>
    <t>´3213000000000000000000</t>
  </si>
  <si>
    <t>3.2.1.3</t>
  </si>
  <si>
    <t>´3213200000000000000000</t>
  </si>
  <si>
    <t>3.2.1.3.2</t>
  </si>
  <si>
    <t>ASESORIAS TECNICAS PROYECTOS</t>
  </si>
  <si>
    <t>´3213210000000000000000</t>
  </si>
  <si>
    <t>3.2.1.3.2.1</t>
  </si>
  <si>
    <t>Nomina</t>
  </si>
  <si>
    <t>´3213230000000000000000</t>
  </si>
  <si>
    <t>3.2.1.3.2.3</t>
  </si>
  <si>
    <t>Servicios, Mantenimientos E Insumos</t>
  </si>
  <si>
    <t>´3213250000000000000000</t>
  </si>
  <si>
    <t>3.2.1.3.2.5</t>
  </si>
  <si>
    <t>´3213300000000000000000</t>
  </si>
  <si>
    <t>3.2.1.3.3</t>
  </si>
  <si>
    <t>PTAR</t>
  </si>
  <si>
    <t>´3213310000000000000000</t>
  </si>
  <si>
    <t>3.2.1.3.3.1</t>
  </si>
  <si>
    <t>´3213320000000000000000</t>
  </si>
  <si>
    <t>3.2.1.3.3.2</t>
  </si>
  <si>
    <t>Combustibles,lubricantes Y Llantas</t>
  </si>
  <si>
    <t>´3213330000000000000000</t>
  </si>
  <si>
    <t>3.2.1.3.3.3</t>
  </si>
  <si>
    <t>´3213340000000000000000</t>
  </si>
  <si>
    <t>3.2.1.3.3.4</t>
  </si>
  <si>
    <t>´3213350000000000000000</t>
  </si>
  <si>
    <t>3.2.1.3.3.5</t>
  </si>
  <si>
    <t>3.2.2</t>
  </si>
  <si>
    <t>´3221000000000000000000</t>
  </si>
  <si>
    <t>3.2.2.1</t>
  </si>
  <si>
    <t>INDUSTRIAL</t>
  </si>
  <si>
    <t>´3221100000000000000000</t>
  </si>
  <si>
    <t>3.2.2.1.1</t>
  </si>
  <si>
    <t>SERVICIO DE BARRIDO</t>
  </si>
  <si>
    <t>´3221110000000000000000</t>
  </si>
  <si>
    <t>3.2.2.1.1.1</t>
  </si>
  <si>
    <t>´3221120000000000000000</t>
  </si>
  <si>
    <t>3.2.2.1.1.2</t>
  </si>
  <si>
    <t>´3221130000000000000000</t>
  </si>
  <si>
    <t>3.2.2.1.1.3</t>
  </si>
  <si>
    <t>´3221140000000000000000</t>
  </si>
  <si>
    <t>3.2.2.1.1.4</t>
  </si>
  <si>
    <t>´3221150000000000000000</t>
  </si>
  <si>
    <t>3.2.2.1.1.5</t>
  </si>
  <si>
    <t>´3221160000000000000000</t>
  </si>
  <si>
    <t>3.2.2.1.1.6</t>
  </si>
  <si>
    <t>Adquisicion Equipos</t>
  </si>
  <si>
    <t>´3221200000000000000000</t>
  </si>
  <si>
    <t>3.2.2.1.2</t>
  </si>
  <si>
    <t>SERVICIO DE RECOLECCION</t>
  </si>
  <si>
    <t>´3221210000000000000000</t>
  </si>
  <si>
    <t>3.2.2.1.2.1</t>
  </si>
  <si>
    <t>´3221220000000000000000</t>
  </si>
  <si>
    <t>3.2.2.1.2.2</t>
  </si>
  <si>
    <t>´3221230000000000000000</t>
  </si>
  <si>
    <t>3.2.2.1.2.3</t>
  </si>
  <si>
    <t>´3221240000000000000000</t>
  </si>
  <si>
    <t>3.2.2.1.2.4</t>
  </si>
  <si>
    <t>´3221250000000000000000</t>
  </si>
  <si>
    <t>3.2.2.1.2.5</t>
  </si>
  <si>
    <t>´3221260000000000000000</t>
  </si>
  <si>
    <t>3.2.2.1.2.6</t>
  </si>
  <si>
    <t>´3221300000000000000000</t>
  </si>
  <si>
    <t>3.2.2.1.3</t>
  </si>
  <si>
    <t>SERVICIO DE LAVADO Y LIMPIEZA</t>
  </si>
  <si>
    <t>´3221310000000000000000</t>
  </si>
  <si>
    <t>3.2.2.1.3.1</t>
  </si>
  <si>
    <t>´3221320000000000000000</t>
  </si>
  <si>
    <t>3.2.2.1.3.2</t>
  </si>
  <si>
    <t>´3221330000000000000000</t>
  </si>
  <si>
    <t>3.2.2.1.3.3</t>
  </si>
  <si>
    <t>´3221340000000000000000</t>
  </si>
  <si>
    <t>3.2.2.1.3.4</t>
  </si>
  <si>
    <t>´3221350000000000000000</t>
  </si>
  <si>
    <t>3.2.2.1.3.5</t>
  </si>
  <si>
    <t>´3221360000000000000000</t>
  </si>
  <si>
    <t>3.2.2.1.3.6</t>
  </si>
  <si>
    <t>´3221400000000000000000</t>
  </si>
  <si>
    <t>3.2.2.1.4</t>
  </si>
  <si>
    <t>CORTE DE CESPED</t>
  </si>
  <si>
    <t>´3221410000000000000000</t>
  </si>
  <si>
    <t>3.2.2.1.4.1</t>
  </si>
  <si>
    <t>´3221420000000000000000</t>
  </si>
  <si>
    <t>3.2.2.1.4.2</t>
  </si>
  <si>
    <t>´3221500000000000000000</t>
  </si>
  <si>
    <t>3.2.2.1.5</t>
  </si>
  <si>
    <t>PODA DE ARBOLES</t>
  </si>
  <si>
    <t>´3221510000000000000000</t>
  </si>
  <si>
    <t>3.2.2.1.5.1</t>
  </si>
  <si>
    <t>´3221520000000000000000</t>
  </si>
  <si>
    <t>3.2.2.1.5.2</t>
  </si>
  <si>
    <t>´3221600000000000000000</t>
  </si>
  <si>
    <t>3.2.2.1.6</t>
  </si>
  <si>
    <t>GRANDES GENERADORES</t>
  </si>
  <si>
    <t>´3221610000000000000000</t>
  </si>
  <si>
    <t>3.2.2.1.6.1</t>
  </si>
  <si>
    <t>´3221620000000000000000</t>
  </si>
  <si>
    <t>3.2.2.1.6.2</t>
  </si>
  <si>
    <t>´3221630000000000000000</t>
  </si>
  <si>
    <t>3.2.2.1.6.3</t>
  </si>
  <si>
    <t>´3221640000000000000000</t>
  </si>
  <si>
    <t>3.2.2.1.6.4</t>
  </si>
  <si>
    <t>´3221650000000000000000</t>
  </si>
  <si>
    <t>3.2.2.1.6.5</t>
  </si>
  <si>
    <t>´3221660000000000000000</t>
  </si>
  <si>
    <t>3.2.2.1.6.6</t>
  </si>
  <si>
    <t>Adquisicion De Equipos</t>
  </si>
  <si>
    <t>´3221700000000000000000</t>
  </si>
  <si>
    <t>3.2.2.1.7</t>
  </si>
  <si>
    <t>SERVICIO ESPECIAL ESCOMBROS DOMICILIARIOS</t>
  </si>
  <si>
    <t>´3221710000000000000000</t>
  </si>
  <si>
    <t>3.2.2.1.7.1</t>
  </si>
  <si>
    <t>´3221720000000000000000</t>
  </si>
  <si>
    <t>3.2.2.1.7.2</t>
  </si>
  <si>
    <t>´3221730000000000000000</t>
  </si>
  <si>
    <t>3.2.2.1.7.3</t>
  </si>
  <si>
    <t>´3221740000000000000000</t>
  </si>
  <si>
    <t>3.2.2.1.7.4</t>
  </si>
  <si>
    <t>´3221750000000000000000</t>
  </si>
  <si>
    <t>3.2.2.1.7.5</t>
  </si>
  <si>
    <t>´3221800000000000000000</t>
  </si>
  <si>
    <t>3.2.2.1.8</t>
  </si>
  <si>
    <t>SERVICIO ESPECIAL ASEO - EVENTOS</t>
  </si>
  <si>
    <t>´3221810000000000000000</t>
  </si>
  <si>
    <t>3.2.2.1.8.1</t>
  </si>
  <si>
    <t>´3221820000000000000000</t>
  </si>
  <si>
    <t>3.2.2.1.8.2</t>
  </si>
  <si>
    <t>´3221830000000000000000</t>
  </si>
  <si>
    <t>3.2.2.1.8.3</t>
  </si>
  <si>
    <t>´3221840000000000000000</t>
  </si>
  <si>
    <t>3.2.2.1.8.4</t>
  </si>
  <si>
    <t>´3221850000000000000000</t>
  </si>
  <si>
    <t>3.2.2.1.8.5</t>
  </si>
  <si>
    <t>3.2.2.1.10</t>
  </si>
  <si>
    <t>PROYECTO APROVECHAMIENTO BIOSOLIDOS PTAR SALITRE</t>
  </si>
  <si>
    <t>´3221101000000000000000</t>
  </si>
  <si>
    <t>3.2.2.1.10.1</t>
  </si>
  <si>
    <t>´3221102000000000000000</t>
  </si>
  <si>
    <t>3.2.2.1.10.2</t>
  </si>
  <si>
    <t>´3221103000000000000000</t>
  </si>
  <si>
    <t>3.2.2.1.10.3</t>
  </si>
  <si>
    <t>´3221104000000000000000</t>
  </si>
  <si>
    <t>3.2.2.1.10.4</t>
  </si>
  <si>
    <t>´3221105000000000000000</t>
  </si>
  <si>
    <t>3.2.2.1.10.5</t>
  </si>
  <si>
    <t>3.2.2.1.11</t>
  </si>
  <si>
    <t>PROYECTO HUMEDALES</t>
  </si>
  <si>
    <t>´3221111000000000000000</t>
  </si>
  <si>
    <t>3.2.2.1.11.1</t>
  </si>
  <si>
    <t>´3221112000000000000000</t>
  </si>
  <si>
    <t>3.2.2.1.11.2</t>
  </si>
  <si>
    <t>´3221113000000000000000</t>
  </si>
  <si>
    <t>3.2.2.1.11.3</t>
  </si>
  <si>
    <t>´3221114000000000000000</t>
  </si>
  <si>
    <t>3.2.2.1.11.4</t>
  </si>
  <si>
    <t>´3221115000000000000000</t>
  </si>
  <si>
    <t>3.2.2.1.11.5</t>
  </si>
  <si>
    <t>3.2.2.1.12</t>
  </si>
  <si>
    <t>ARBORETTO</t>
  </si>
  <si>
    <t>´3221121000000000000000</t>
  </si>
  <si>
    <t>3.2.2.1.12.1</t>
  </si>
  <si>
    <t>´3221122000000000000000</t>
  </si>
  <si>
    <t>3.2.2.1.12.2</t>
  </si>
  <si>
    <t>´3221123000000000000000</t>
  </si>
  <si>
    <t>3.2.2.1.12.3</t>
  </si>
  <si>
    <t>´3221124000000000000000</t>
  </si>
  <si>
    <t>3.2.2.1.12.4</t>
  </si>
  <si>
    <t>´3221125000000000000000</t>
  </si>
  <si>
    <t>3.2.2.1.12.5</t>
  </si>
  <si>
    <t>3.2.2.1.13</t>
  </si>
  <si>
    <t>PROYECTO ESCOMBROS</t>
  </si>
  <si>
    <t>´3221131000000000000000</t>
  </si>
  <si>
    <t>3.2.2.1.13.1</t>
  </si>
  <si>
    <t>´3221132000000000000000</t>
  </si>
  <si>
    <t>3.2.2.1.13.2</t>
  </si>
  <si>
    <t>´3221133000000000000000</t>
  </si>
  <si>
    <t>3.2.2.1.13.3</t>
  </si>
  <si>
    <t>´3221134000000000000000</t>
  </si>
  <si>
    <t>3.2.2.1.13.4</t>
  </si>
  <si>
    <t>´3221135000000000000000</t>
  </si>
  <si>
    <t>3.2.2.1.13.5</t>
  </si>
  <si>
    <t>3.2.2.1.14</t>
  </si>
  <si>
    <t>CANALES</t>
  </si>
  <si>
    <t>´3221141000000000000000</t>
  </si>
  <si>
    <t>3.2.2.1.14.1</t>
  </si>
  <si>
    <t>´3221142000000000000000</t>
  </si>
  <si>
    <t>3.2.2.1.14.2</t>
  </si>
  <si>
    <t>´3221143000000000000000</t>
  </si>
  <si>
    <t>3.2.2.1.14.3</t>
  </si>
  <si>
    <t>´3221144000000000000000</t>
  </si>
  <si>
    <t>3.2.2.1.14.4</t>
  </si>
  <si>
    <t>´3221145000000000000000</t>
  </si>
  <si>
    <t>3.2.2.1.14.5</t>
  </si>
  <si>
    <t>´3221146000000000000000</t>
  </si>
  <si>
    <t>3.2.2.1.14.6</t>
  </si>
  <si>
    <t>3.2.2.1.15</t>
  </si>
  <si>
    <t>CONTENERIZACIӎ</t>
  </si>
  <si>
    <t>´3221153000000000000000</t>
  </si>
  <si>
    <t>3.2.2.1.15.3</t>
  </si>
  <si>
    <t>Servicios, Mantenimiento E Insumos</t>
  </si>
  <si>
    <t>´3221155000000000000000</t>
  </si>
  <si>
    <t>3.2.2.1.15.5</t>
  </si>
  <si>
    <t>3.2.2.1.16</t>
  </si>
  <si>
    <t>PROYECTO GIBRALTAD</t>
  </si>
  <si>
    <t>´3221161000000000000000</t>
  </si>
  <si>
    <t>3.2.2.1.16.1</t>
  </si>
  <si>
    <t>´3221163000000000000000</t>
  </si>
  <si>
    <t>3.2.2.1.16.3</t>
  </si>
  <si>
    <t>3.2.3</t>
  </si>
  <si>
    <t>´3231000000000000000000</t>
  </si>
  <si>
    <t>3.2.3.1</t>
  </si>
  <si>
    <t>Cuentas Por Pagar De Operacion</t>
  </si>
  <si>
    <t>2015-09-30_CB-0103_414.xlsx</t>
  </si>
  <si>
    <t>Fecha de Generación de Reporte: 2015-10-15 07:17:05</t>
  </si>
  <si>
    <t>Servicios Personales Asociados A La Nomina</t>
  </si>
  <si>
    <t>Horas. Extras, Dominicales, Festivos, Recargo Noct.</t>
  </si>
  <si>
    <t>Subsidio De Alimentacion</t>
  </si>
  <si>
    <t>311010700000000</t>
  </si>
  <si>
    <t>311011400000000</t>
  </si>
  <si>
    <t>Quinquenio</t>
  </si>
  <si>
    <t>311011500000000</t>
  </si>
  <si>
    <t>Aportes Patronales Al Sector Publico Y Privado</t>
  </si>
  <si>
    <t>Cesantias</t>
  </si>
  <si>
    <t>311030300000000</t>
  </si>
  <si>
    <t>Pensiones</t>
  </si>
  <si>
    <t>´3110304000000000000000</t>
  </si>
  <si>
    <t>311030400000000</t>
  </si>
  <si>
    <t>Salud</t>
  </si>
  <si>
    <t>´3110305000000000000000</t>
  </si>
  <si>
    <t>311030500000000</t>
  </si>
  <si>
    <t>Riegos Profesionales</t>
  </si>
  <si>
    <t>´3110306000000000000000</t>
  </si>
  <si>
    <t>311030600000000</t>
  </si>
  <si>
    <t>´3110307000000000000000</t>
  </si>
  <si>
    <t>311030700000000</t>
  </si>
  <si>
    <t>Adquisici󮠄e Bienes Y Servicios</t>
  </si>
  <si>
    <t>312010500000000</t>
  </si>
  <si>
    <t>´3120106000000000000000</t>
  </si>
  <si>
    <t>312010600000000</t>
  </si>
  <si>
    <t>´3120107000000000000000</t>
  </si>
  <si>
    <t>312010700000000</t>
  </si>
  <si>
    <t>´3120108000000000000000</t>
  </si>
  <si>
    <t>312010800000000</t>
  </si>
  <si>
    <t>´3120109000000000000000</t>
  </si>
  <si>
    <t>312010900000000</t>
  </si>
  <si>
    <t>´3120110000000000000000</t>
  </si>
  <si>
    <t>312011000000000</t>
  </si>
  <si>
    <t>´3120111000000000000000</t>
  </si>
  <si>
    <t>312011100000000</t>
  </si>
  <si>
    <t>´3120112000000000000000</t>
  </si>
  <si>
    <t>312011200000000</t>
  </si>
  <si>
    <t>´3120113000000000000000</t>
  </si>
  <si>
    <t>312011300000000</t>
  </si>
  <si>
    <t>Servicio Pblicos</t>
  </si>
  <si>
    <t>´3120114000000000000000</t>
  </si>
  <si>
    <t>312011400000000</t>
  </si>
  <si>
    <t>´3120115000000000000000</t>
  </si>
  <si>
    <t>312011500000000</t>
  </si>
  <si>
    <t>´3120116000000000000000</t>
  </si>
  <si>
    <t>312011600000000</t>
  </si>
  <si>
    <t>´3120117000000000000000</t>
  </si>
  <si>
    <t>312011700000000</t>
  </si>
  <si>
    <t>´3120118000000000000000</t>
  </si>
  <si>
    <t>312011800000000</t>
  </si>
  <si>
    <t>´3120119000000000000000</t>
  </si>
  <si>
    <t>312011900000000</t>
  </si>
  <si>
    <t>´3120120000000000000000</t>
  </si>
  <si>
    <t>312012000000000</t>
  </si>
  <si>
    <t>Programas Y Convenios Instituciones</t>
  </si>
  <si>
    <t>´3120199000000000000000</t>
  </si>
  <si>
    <t>312019900000000</t>
  </si>
  <si>
    <t>313000000000000</t>
  </si>
  <si>
    <t>TRANSFERENCIAS CORRIENTES</t>
  </si>
  <si>
    <t>313030000000000</t>
  </si>
  <si>
    <t>´3130301000000000000000</t>
  </si>
  <si>
    <t>313030100000000</t>
  </si>
  <si>
    <t>Pensiones Y Jubilaciones</t>
  </si>
  <si>
    <t>´3130302000000000000000</t>
  </si>
  <si>
    <t>313030200000000</t>
  </si>
  <si>
    <t>Cesant_xD873_</t>
  </si>
  <si>
    <t>313030300000000</t>
  </si>
  <si>
    <t>´3130400000000000000000</t>
  </si>
  <si>
    <t>313040000000000</t>
  </si>
  <si>
    <t>Otras Transferencias</t>
  </si>
  <si>
    <t>´3130402000000000000000</t>
  </si>
  <si>
    <t>313040200000000</t>
  </si>
  <si>
    <t>Pr鳴amos Calamidad Dom鳴ica</t>
  </si>
  <si>
    <t>´3130403000000000000000</t>
  </si>
  <si>
    <t>313040300000000</t>
  </si>
  <si>
    <t>Fondo De Vivienda</t>
  </si>
  <si>
    <t>320000000000000</t>
  </si>
  <si>
    <t>321000000000000</t>
  </si>
  <si>
    <t>´3210100000000000000000</t>
  </si>
  <si>
    <t>321010000000000</t>
  </si>
  <si>
    <t>Compra De Bienes Para La Venta</t>
  </si>
  <si>
    <t>´3210101000000000000000</t>
  </si>
  <si>
    <t>321010100000000</t>
  </si>
  <si>
    <t>Medidores</t>
  </si>
  <si>
    <t>321020000000000</t>
  </si>
  <si>
    <t>321020100000000</t>
  </si>
  <si>
    <t>Gestion Comercial</t>
  </si>
  <si>
    <t>´3210202000000000000000</t>
  </si>
  <si>
    <t>321020200000000</t>
  </si>
  <si>
    <t>Proc.Com.Y Op.Gestor</t>
  </si>
  <si>
    <t>´3210204000000000000000</t>
  </si>
  <si>
    <t>321020400000000</t>
  </si>
  <si>
    <t>Proceso Aseo</t>
  </si>
  <si>
    <t>321030000000000</t>
  </si>
  <si>
    <t>Otros Gastos de Comercializaci󮍊</t>
  </si>
  <si>
    <t>321030100000000</t>
  </si>
  <si>
    <t>Mtto y Mat. Oper. Infr. Ac y Alc</t>
  </si>
  <si>
    <t>´3210303000000000000000</t>
  </si>
  <si>
    <t>321030300000000</t>
  </si>
  <si>
    <t>Fondo Liberaci󮠁propiaciones</t>
  </si>
  <si>
    <t>´3210304000000000000000</t>
  </si>
  <si>
    <t>321030400000000</t>
  </si>
  <si>
    <t>Fdo Atenci󮠅mergencias</t>
  </si>
  <si>
    <t>322000000000000</t>
  </si>
  <si>
    <t>322010000000000</t>
  </si>
  <si>
    <t>322010100000000</t>
  </si>
  <si>
    <t>Compra Agua En Bloq</t>
  </si>
  <si>
    <t>322010200000000</t>
  </si>
  <si>
    <t>Productos Quimicos</t>
  </si>
  <si>
    <t>322010300000000</t>
  </si>
  <si>
    <t>Energia Para Bombeo</t>
  </si>
  <si>
    <t>322010400000000</t>
  </si>
  <si>
    <t>Tasa Por Uso De Agua</t>
  </si>
  <si>
    <t>´3240000000000000000000</t>
  </si>
  <si>
    <t>324000000000000</t>
  </si>
  <si>
    <t>´3300000000000000000000</t>
  </si>
  <si>
    <t>330000000000000</t>
  </si>
  <si>
    <t>SERVICIO DE LA DEUDA</t>
  </si>
  <si>
    <t>´3310000000000000000000</t>
  </si>
  <si>
    <t>331000000000000</t>
  </si>
  <si>
    <t>DEUDA INTERNA</t>
  </si>
  <si>
    <t>´3310100000000000000000</t>
  </si>
  <si>
    <t>331010000000000</t>
  </si>
  <si>
    <t>Amortizacion</t>
  </si>
  <si>
    <t>´3310200000000000000000</t>
  </si>
  <si>
    <t>331020000000000</t>
  </si>
  <si>
    <t>Intereses</t>
  </si>
  <si>
    <t>´3310300000000000000000</t>
  </si>
  <si>
    <t>331030000000000</t>
  </si>
  <si>
    <t>Comisiones Y Otros</t>
  </si>
  <si>
    <t>´3330000000000000000000</t>
  </si>
  <si>
    <t>333000000000000</t>
  </si>
  <si>
    <t>BONOS PENSIONALES</t>
  </si>
  <si>
    <t>´3330100000000000000000</t>
  </si>
  <si>
    <t>333010000000000</t>
  </si>
  <si>
    <t>Bonos Pensionales</t>
  </si>
  <si>
    <t>´3340000000000000000000</t>
  </si>
  <si>
    <t>334000000000000</t>
  </si>
  <si>
    <t>´3380000000000000000000</t>
  </si>
  <si>
    <t>338000000000000</t>
  </si>
  <si>
    <t>PASIVOS CONTINGENTES</t>
  </si>
  <si>
    <t>3411400000000000</t>
  </si>
  <si>
    <t>3411401000000000</t>
  </si>
  <si>
    <t>Una ciudad que supera la segregacion y la discriminacion</t>
  </si>
  <si>
    <t>3411401150000000</t>
  </si>
  <si>
    <t>Vivienda y Habitat humanos</t>
  </si>
  <si>
    <t>´3411401150050000000000</t>
  </si>
  <si>
    <t>3411401150050000</t>
  </si>
  <si>
    <t>Renovacion, rehabilitacion o reposici󮠤e los sistemas de abastecimiento, distribucion matriz y red local de acueducto</t>
  </si>
  <si>
    <t>´3411401150050175000000</t>
  </si>
  <si>
    <t>3411401150050175</t>
  </si>
  <si>
    <t>Mejoramiento integral de barrios y vivienda</t>
  </si>
  <si>
    <t>´3411401150051000000000</t>
  </si>
  <si>
    <t>3411401150051000</t>
  </si>
  <si>
    <t>Renovaci󮬠rehabilitaci󮠯 reposici󮠤el sistema troncal, secundario y local de alcantarillado sanitario</t>
  </si>
  <si>
    <t>´3411401150051175000000</t>
  </si>
  <si>
    <t>3411401150051175</t>
  </si>
  <si>
    <t>´3411401150052000000000</t>
  </si>
  <si>
    <t>3411401150052000</t>
  </si>
  <si>
    <t>Renovaci󮬠rehabilitaci󮠯 reposici󮠤el sistema troncal, secundario y local de alcantarillado pluvial</t>
  </si>
  <si>
    <t>´3411401150052175000000</t>
  </si>
  <si>
    <t>3411401150052175</t>
  </si>
  <si>
    <t>´3411401150053000000000</t>
  </si>
  <si>
    <t>3411401150053000</t>
  </si>
  <si>
    <t>Construcci󮬠renovaci󮬠rehabilitaci󮠯 reposici󮠤el sistema troncal, secundario y local de alcantarillado combinado</t>
  </si>
  <si>
    <t>´3411401150053175000000</t>
  </si>
  <si>
    <t>3411401150053175</t>
  </si>
  <si>
    <t>´3411401150021000000000</t>
  </si>
  <si>
    <t>3411401150021000</t>
  </si>
  <si>
    <t>Construcci󮠤el sistema troncal, secundario y local de alcantarillado sanitario</t>
  </si>
  <si>
    <t>´3411401150021175000000</t>
  </si>
  <si>
    <t>3411401150021175</t>
  </si>
  <si>
    <t>´3411401150022000000000</t>
  </si>
  <si>
    <t>3411401150022000</t>
  </si>
  <si>
    <t>Construcci󮠤el sistema troncal, secundario y local de alcantarillado pluvial</t>
  </si>
  <si>
    <t>´3411401150022175000000</t>
  </si>
  <si>
    <t>3411401150022175</t>
  </si>
  <si>
    <t>´3411401157334000000000</t>
  </si>
  <si>
    <t>3411401157334000</t>
  </si>
  <si>
    <t>Construccion y Expansion del Sistema de Acueducto</t>
  </si>
  <si>
    <t>´3411401157334175000000</t>
  </si>
  <si>
    <t>3411401157334175</t>
  </si>
  <si>
    <t>3411401160000000</t>
  </si>
  <si>
    <t>Revitalizaci󮠤el centro ampliado</t>
  </si>
  <si>
    <t>´3411401160070000000000</t>
  </si>
  <si>
    <t>3411401160070000</t>
  </si>
  <si>
    <t>Acciones asociadas a la infraestructura de acueducto y alcantarillado</t>
  </si>
  <si>
    <t>´3411401160070176000000</t>
  </si>
  <si>
    <t>3411401160070176</t>
  </si>
  <si>
    <t>Cualificaci󮠤el entorno urbano</t>
  </si>
  <si>
    <t>3411402000000000</t>
  </si>
  <si>
    <t>Un territorio que enfrenta el cambio climᴩco y se ordena alrededor del agua</t>
  </si>
  <si>
    <t>´3411402170000000000000</t>
  </si>
  <si>
    <t>3411402170000000</t>
  </si>
  <si>
    <t>Recuperaci󮠲ehabilitaci󮠹 restauraci󮠤e la estructura ecol󧩣a principal y de los espacios del agua</t>
  </si>
  <si>
    <t>´3411402170054000000000</t>
  </si>
  <si>
    <t>3411402170054000</t>
  </si>
  <si>
    <t>Acciones para el saneamiento del Rio Bogota</t>
  </si>
  <si>
    <t>´3411402170054178000000</t>
  </si>
  <si>
    <t>3411402170054178</t>
  </si>
  <si>
    <t>Mejoramiento de la calidad h_xD932_ica de los afluentes del r_xDBE0_Bogotẍ</t>
  </si>
  <si>
    <t>´3411402177341000000000</t>
  </si>
  <si>
    <t>3411402177341000</t>
  </si>
  <si>
    <t>Adecuacion Hidarulica y Recuperaci󮠁mbiental de humedales, quebradas, r_xDBF3_ y cuencas abastecedoras</t>
  </si>
  <si>
    <t>´3411402177341179000000</t>
  </si>
  <si>
    <t>3411402177341179</t>
  </si>
  <si>
    <t>Recuperaci󮠹 renaturalizaci󮠤e los espacios del agua.</t>
  </si>
  <si>
    <t>´3411402180000000000000</t>
  </si>
  <si>
    <t>3411402180000000</t>
  </si>
  <si>
    <t>Estrategia territorial regional frente al cambio climᴩco</t>
  </si>
  <si>
    <t>´3411402180069000000000</t>
  </si>
  <si>
    <t>3411402180069000</t>
  </si>
  <si>
    <t>Acciones territoriales frente al cambio climatico y la regulacion hidrica</t>
  </si>
  <si>
    <t>´3411402180069184000000</t>
  </si>
  <si>
    <t>3411402180069184</t>
  </si>
  <si>
    <t>Planificaci󮠴erritorial para la adaptaci󮠹 la mitigaci󮠦rente al cambio climᴩco.</t>
  </si>
  <si>
    <t>´3411402180075000000000</t>
  </si>
  <si>
    <t>3411402180075000</t>
  </si>
  <si>
    <t>Acciones en el corredor de conservacion, cerros orientales y paramos</t>
  </si>
  <si>
    <t>´3411402180075185000000</t>
  </si>
  <si>
    <t>3411402180075185</t>
  </si>
  <si>
    <t>PᲡmos y biodiversidad.</t>
  </si>
  <si>
    <t>3411402190000000</t>
  </si>
  <si>
    <t>Movilidad Humana</t>
  </si>
  <si>
    <t>´3411402190068000000000</t>
  </si>
  <si>
    <t>3411402190068000</t>
  </si>
  <si>
    <t>Construccion, Renovacion, Rehabilitacion o Reposicion de redes asociadas a la infraestructura vial</t>
  </si>
  <si>
    <t>´3411402190068193000000</t>
  </si>
  <si>
    <t>3411402190068193</t>
  </si>
  <si>
    <t>Construcci󮠤e Redes de las Empresas de Servicios Pblicos asociada a la Infraestructura Vial.</t>
  </si>
  <si>
    <t>´3411402200000000000000</t>
  </si>
  <si>
    <t>3411402200000000</t>
  </si>
  <si>
    <t>Gesti󮠩ntegral de riesgos</t>
  </si>
  <si>
    <t>´3411402200067000000000</t>
  </si>
  <si>
    <t>3411402200067000</t>
  </si>
  <si>
    <t>Gestion Integral de riesgos asociados al sistema hidrico y sistema de alcantarillado del Distrito Capital</t>
  </si>
  <si>
    <t>´3411402200067199000000</t>
  </si>
  <si>
    <t>3411402200067199</t>
  </si>
  <si>
    <t>Territorios menos vulnerables frente a riesgos y cambio climᴩco a trav鳠de acciones integrales.</t>
  </si>
  <si>
    <t>3411403000000000</t>
  </si>
  <si>
    <t>3411403310000000</t>
  </si>
  <si>
    <t>Fortalecimiento de la funci󮠁dministrativa y Desarrollo Institucional</t>
  </si>
  <si>
    <t>´3411403310055000000000</t>
  </si>
  <si>
    <t>3411403310055000</t>
  </si>
  <si>
    <t>Fortalecimiento administrativo y operativo empresarial</t>
  </si>
  <si>
    <t>´3411403310055235000000</t>
  </si>
  <si>
    <t>3411403310055235</t>
  </si>
  <si>
    <t>Sistemas de mejoramiento de la gesti󮠹 de la capacidad operativa de las entidades.</t>
  </si>
  <si>
    <t>342000000000000</t>
  </si>
  <si>
    <t>TRANSFERENCIAS PARA INVERSION</t>
  </si>
  <si>
    <t>342020000000000</t>
  </si>
  <si>
    <t>Inversiones Patrimon</t>
  </si>
  <si>
    <t>´3420300000000000000000</t>
  </si>
  <si>
    <t>342030000000000</t>
  </si>
  <si>
    <t>Patri.Aut.Pensional</t>
  </si>
  <si>
    <t>´3420400000000000000000</t>
  </si>
  <si>
    <t>342040000000000</t>
  </si>
  <si>
    <t>´3420600000000000000000</t>
  </si>
  <si>
    <t>342060000000000</t>
  </si>
  <si>
    <t>Fdo Cuentas por pagar liberadas</t>
  </si>
  <si>
    <t>´3420900000000000000000</t>
  </si>
  <si>
    <t>342090000000000</t>
  </si>
  <si>
    <t>Transferencias Administraci󮠃entral - R_xDBE0_Bogotፊ</t>
  </si>
  <si>
    <t>´3421000000000000000000</t>
  </si>
  <si>
    <t>342100000000000</t>
  </si>
  <si>
    <t>Fondo Equipos Siniestrados</t>
  </si>
  <si>
    <t>´3421200000000000000000</t>
  </si>
  <si>
    <t>342120000000000</t>
  </si>
  <si>
    <t>Fondo Reposicion equipos de aseo</t>
  </si>
  <si>
    <t>´3421300000000000000000</t>
  </si>
  <si>
    <t>342130000000000</t>
  </si>
  <si>
    <t>TRANSFERENCIAS FONDIGER</t>
  </si>
  <si>
    <t>´3421400000000000000000</t>
  </si>
  <si>
    <t>342140000000000</t>
  </si>
  <si>
    <t>TRANSFERENCIAS ENTIDADES DISTRITALES</t>
  </si>
  <si>
    <t>´3421500000000000000000</t>
  </si>
  <si>
    <t>342150000000000</t>
  </si>
  <si>
    <t>TRANSFERENCIAS OTRAS EMPRESAS</t>
  </si>
  <si>
    <t>400000000000000</t>
  </si>
  <si>
    <t>hoja ING</t>
  </si>
  <si>
    <t>2EI_240 01</t>
  </si>
  <si>
    <t>LOTERIA DE BOGOTA, D.C..</t>
  </si>
  <si>
    <t>2EI_260 01</t>
  </si>
  <si>
    <t>CANAL CAPITAL LTDA...</t>
  </si>
  <si>
    <t>2EI_261 01</t>
  </si>
  <si>
    <t>METROVIVIENDA..</t>
  </si>
  <si>
    <t>2EI_262 01</t>
  </si>
  <si>
    <t>EMPRESA DE TRANSPORTE DEL TERCER MILENIO -TRANSMILENIO S.A..</t>
  </si>
  <si>
    <t>2EI_263 01</t>
  </si>
  <si>
    <t>EMPRESA DE RENOVACION URBANA - ERU..</t>
  </si>
  <si>
    <t>2EI_264 01</t>
  </si>
  <si>
    <t>AGUAS DE BOGOTA S.A. E.S.P..</t>
  </si>
  <si>
    <t>2EI_265 01</t>
  </si>
  <si>
    <t>EMPRESA DE ACUEDUCTO Y ALCANTARILLADO DE BOGOTA -EAAB ESP-.</t>
  </si>
  <si>
    <t>»3EI_260 02</t>
  </si>
  <si>
    <t>»3FD_020 01</t>
  </si>
  <si>
    <t>FDL SUMAPAZ..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</si>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</sst>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_);_(* \(#,##0\);_(* &quot;-&quot;??_);_(@_)"/>
    <numFmt numFmtId="165" formatCode="0.0"/>
    <numFmt numFmtId="166" formatCode="_-* #,##0_-;\-* #,##0_-;_-* &quot;-&quot;??_-;_-@_-"/>
    <numFmt numFmtId="167" formatCode="0.0%"/>
    <numFmt numFmtId="168" formatCode="_-* #,##0.0_-;\-* #,##0.0_-;_-* &quot;-&quot;??_-;_-@_-"/>
    <numFmt numFmtId="169" formatCode="_(* #,##0.00_);_(* \(#,##0.00\);_(* &quot;-&quot;??_);_(@_)"/>
    <numFmt numFmtId="170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DDDDDD"/>
      </left>
      <right/>
      <top style="medium">
        <color rgb="FFDDDDDD"/>
      </top>
      <bottom style="thin">
        <color rgb="FF000000"/>
      </bottom>
      <diagonal/>
    </border>
    <border>
      <left/>
      <right/>
      <top style="medium">
        <color rgb="FFDDDDDD"/>
      </top>
      <bottom style="thin">
        <color rgb="FF000000"/>
      </bottom>
      <diagonal/>
    </border>
    <border>
      <left/>
      <right style="medium">
        <color rgb="FFDDDDDD"/>
      </right>
      <top style="medium">
        <color rgb="FFDDDDDD"/>
      </top>
      <bottom style="thin">
        <color rgb="FF000000"/>
      </bottom>
      <diagonal/>
    </border>
    <border>
      <left style="medium">
        <color rgb="FFDDDDDD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DDDDD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DDDDD"/>
      </bottom>
      <diagonal/>
    </border>
    <border>
      <left style="thin">
        <color rgb="FF000000"/>
      </left>
      <right style="medium">
        <color rgb="FFDDDDDD"/>
      </right>
      <top style="thin">
        <color rgb="FF000000"/>
      </top>
      <bottom style="medium">
        <color rgb="FFDDDDD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3" applyFill="1" applyBorder="1" applyAlignment="1">
      <alignment horizontal="right" vertical="center" wrapText="1"/>
    </xf>
    <xf numFmtId="164" fontId="0" fillId="0" borderId="0" xfId="1" applyNumberFormat="1" applyFont="1"/>
    <xf numFmtId="0" fontId="4" fillId="0" borderId="12" xfId="0" applyFont="1" applyFill="1" applyBorder="1" applyAlignment="1">
      <alignment horizontal="right" vertical="center" wrapText="1"/>
    </xf>
    <xf numFmtId="0" fontId="0" fillId="0" borderId="18" xfId="0" applyBorder="1"/>
    <xf numFmtId="165" fontId="4" fillId="0" borderId="19" xfId="0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164" fontId="4" fillId="2" borderId="21" xfId="1" applyNumberFormat="1" applyFont="1" applyFill="1" applyBorder="1" applyAlignment="1">
      <alignment horizontal="center" vertical="center" wrapText="1"/>
    </xf>
    <xf numFmtId="164" fontId="4" fillId="0" borderId="21" xfId="1" applyNumberFormat="1" applyFont="1" applyBorder="1" applyAlignment="1">
      <alignment horizontal="center" vertical="center" wrapText="1"/>
    </xf>
    <xf numFmtId="165" fontId="4" fillId="0" borderId="2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165" fontId="4" fillId="0" borderId="25" xfId="0" applyNumberFormat="1" applyFont="1" applyBorder="1" applyAlignment="1">
      <alignment horizontal="center" vertical="center"/>
    </xf>
    <xf numFmtId="165" fontId="4" fillId="0" borderId="26" xfId="0" applyNumberFormat="1" applyFont="1" applyBorder="1" applyAlignment="1">
      <alignment horizontal="center" vertical="center"/>
    </xf>
    <xf numFmtId="165" fontId="4" fillId="0" borderId="23" xfId="0" applyNumberFormat="1" applyFont="1" applyFill="1" applyBorder="1" applyAlignment="1">
      <alignment horizontal="center" vertical="center"/>
    </xf>
    <xf numFmtId="166" fontId="6" fillId="0" borderId="0" xfId="1" applyNumberFormat="1" applyFont="1"/>
    <xf numFmtId="167" fontId="6" fillId="0" borderId="0" xfId="2" applyNumberFormat="1" applyFont="1"/>
    <xf numFmtId="168" fontId="6" fillId="0" borderId="0" xfId="1" applyNumberFormat="1" applyFont="1"/>
    <xf numFmtId="43" fontId="6" fillId="0" borderId="0" xfId="1" applyNumberFormat="1" applyFont="1"/>
    <xf numFmtId="166" fontId="6" fillId="0" borderId="27" xfId="1" applyNumberFormat="1" applyFont="1" applyBorder="1"/>
    <xf numFmtId="166" fontId="6" fillId="0" borderId="0" xfId="1" applyNumberFormat="1" applyFont="1" applyBorder="1"/>
    <xf numFmtId="167" fontId="6" fillId="0" borderId="0" xfId="2" applyNumberFormat="1" applyFont="1" applyBorder="1"/>
    <xf numFmtId="168" fontId="6" fillId="0" borderId="0" xfId="1" applyNumberFormat="1" applyFont="1" applyBorder="1"/>
    <xf numFmtId="43" fontId="6" fillId="0" borderId="28" xfId="1" applyNumberFormat="1" applyFont="1" applyBorder="1"/>
    <xf numFmtId="166" fontId="6" fillId="0" borderId="29" xfId="1" applyNumberFormat="1" applyFont="1" applyBorder="1"/>
    <xf numFmtId="166" fontId="6" fillId="0" borderId="30" xfId="1" applyNumberFormat="1" applyFont="1" applyBorder="1"/>
    <xf numFmtId="167" fontId="6" fillId="0" borderId="30" xfId="2" applyNumberFormat="1" applyFont="1" applyBorder="1"/>
    <xf numFmtId="168" fontId="6" fillId="0" borderId="30" xfId="1" applyNumberFormat="1" applyFont="1" applyBorder="1"/>
    <xf numFmtId="43" fontId="6" fillId="0" borderId="31" xfId="1" applyNumberFormat="1" applyFont="1" applyBorder="1"/>
    <xf numFmtId="166" fontId="6" fillId="0" borderId="28" xfId="1" applyNumberFormat="1" applyFont="1" applyBorder="1"/>
    <xf numFmtId="0" fontId="0" fillId="0" borderId="27" xfId="0" applyBorder="1"/>
    <xf numFmtId="0" fontId="0" fillId="0" borderId="0" xfId="0" applyBorder="1"/>
    <xf numFmtId="0" fontId="0" fillId="0" borderId="28" xfId="0" applyBorder="1"/>
    <xf numFmtId="166" fontId="2" fillId="0" borderId="0" xfId="0" applyNumberFormat="1" applyFont="1" applyAlignment="1">
      <alignment horizontal="center" vertical="center"/>
    </xf>
    <xf numFmtId="166" fontId="2" fillId="0" borderId="27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0" xfId="0" applyFont="1"/>
    <xf numFmtId="0" fontId="8" fillId="0" borderId="1" xfId="0" applyFont="1" applyBorder="1"/>
    <xf numFmtId="0" fontId="8" fillId="0" borderId="0" xfId="0" applyFont="1" applyFill="1" applyBorder="1" applyAlignment="1">
      <alignment horizontal="center"/>
    </xf>
    <xf numFmtId="0" fontId="8" fillId="0" borderId="12" xfId="0" applyFont="1" applyBorder="1"/>
    <xf numFmtId="0" fontId="7" fillId="0" borderId="0" xfId="0" applyFont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66" fontId="0" fillId="0" borderId="0" xfId="1" applyNumberFormat="1" applyFont="1"/>
    <xf numFmtId="43" fontId="9" fillId="0" borderId="0" xfId="1" applyFont="1"/>
    <xf numFmtId="43" fontId="0" fillId="0" borderId="0" xfId="1" applyFont="1"/>
    <xf numFmtId="168" fontId="10" fillId="0" borderId="0" xfId="1" applyNumberFormat="1" applyFont="1" applyAlignment="1">
      <alignment horizontal="center" vertical="center"/>
    </xf>
    <xf numFmtId="0" fontId="0" fillId="2" borderId="0" xfId="0" applyFill="1"/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49" fontId="0" fillId="0" borderId="0" xfId="0" applyNumberFormat="1"/>
    <xf numFmtId="0" fontId="12" fillId="5" borderId="0" xfId="0" applyFont="1" applyFill="1" applyAlignment="1">
      <alignment horizontal="center" wrapText="1"/>
    </xf>
    <xf numFmtId="0" fontId="0" fillId="5" borderId="0" xfId="0" applyFill="1"/>
    <xf numFmtId="0" fontId="0" fillId="0" borderId="36" xfId="0" applyBorder="1"/>
    <xf numFmtId="0" fontId="0" fillId="5" borderId="36" xfId="0" applyFill="1" applyBorder="1"/>
    <xf numFmtId="0" fontId="3" fillId="0" borderId="36" xfId="3" applyBorder="1"/>
    <xf numFmtId="0" fontId="14" fillId="6" borderId="37" xfId="0" applyFont="1" applyFill="1" applyBorder="1" applyAlignment="1">
      <alignment wrapText="1"/>
    </xf>
    <xf numFmtId="0" fontId="3" fillId="6" borderId="37" xfId="3" applyFill="1" applyBorder="1" applyAlignment="1">
      <alignment wrapText="1"/>
    </xf>
    <xf numFmtId="0" fontId="14" fillId="6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5" borderId="0" xfId="0" applyFont="1" applyFill="1" applyAlignment="1">
      <alignment wrapText="1"/>
    </xf>
    <xf numFmtId="0" fontId="0" fillId="0" borderId="37" xfId="0" applyBorder="1" applyAlignment="1">
      <alignment wrapText="1"/>
    </xf>
    <xf numFmtId="0" fontId="0" fillId="5" borderId="37" xfId="0" applyFill="1" applyBorder="1" applyAlignment="1">
      <alignment wrapText="1"/>
    </xf>
    <xf numFmtId="0" fontId="16" fillId="6" borderId="38" xfId="0" applyFont="1" applyFill="1" applyBorder="1" applyAlignment="1">
      <alignment horizontal="left" wrapText="1"/>
    </xf>
    <xf numFmtId="0" fontId="16" fillId="6" borderId="39" xfId="0" applyFont="1" applyFill="1" applyBorder="1" applyAlignment="1">
      <alignment horizontal="left" wrapText="1"/>
    </xf>
    <xf numFmtId="0" fontId="16" fillId="7" borderId="39" xfId="0" applyFont="1" applyFill="1" applyBorder="1" applyAlignment="1">
      <alignment horizontal="left" wrapText="1"/>
    </xf>
    <xf numFmtId="0" fontId="17" fillId="8" borderId="39" xfId="0" applyFont="1" applyFill="1" applyBorder="1" applyAlignment="1">
      <alignment horizontal="center" vertical="center" wrapText="1"/>
    </xf>
    <xf numFmtId="0" fontId="17" fillId="7" borderId="39" xfId="0" applyFont="1" applyFill="1" applyBorder="1" applyAlignment="1">
      <alignment horizontal="center" vertical="center" wrapText="1"/>
    </xf>
    <xf numFmtId="0" fontId="16" fillId="9" borderId="40" xfId="0" applyFont="1" applyFill="1" applyBorder="1" applyAlignment="1">
      <alignment horizontal="left" wrapText="1"/>
    </xf>
    <xf numFmtId="0" fontId="16" fillId="10" borderId="41" xfId="0" applyFont="1" applyFill="1" applyBorder="1" applyAlignment="1">
      <alignment horizontal="left" wrapText="1"/>
    </xf>
    <xf numFmtId="0" fontId="16" fillId="10" borderId="42" xfId="0" applyFont="1" applyFill="1" applyBorder="1" applyAlignment="1">
      <alignment horizontal="left" wrapText="1"/>
    </xf>
    <xf numFmtId="0" fontId="16" fillId="10" borderId="0" xfId="0" applyFont="1" applyFill="1" applyAlignment="1">
      <alignment wrapText="1"/>
    </xf>
    <xf numFmtId="0" fontId="16" fillId="10" borderId="43" xfId="0" applyFont="1" applyFill="1" applyBorder="1" applyAlignment="1">
      <alignment wrapText="1"/>
    </xf>
    <xf numFmtId="0" fontId="11" fillId="0" borderId="42" xfId="0" applyFont="1" applyBorder="1" applyAlignment="1">
      <alignment wrapText="1"/>
    </xf>
    <xf numFmtId="49" fontId="11" fillId="0" borderId="44" xfId="0" applyNumberFormat="1" applyFont="1" applyBorder="1" applyAlignment="1">
      <alignment horizontal="left" wrapText="1"/>
    </xf>
    <xf numFmtId="4" fontId="11" fillId="0" borderId="44" xfId="0" applyNumberFormat="1" applyFont="1" applyBorder="1" applyAlignment="1">
      <alignment horizontal="right" wrapText="1"/>
    </xf>
    <xf numFmtId="4" fontId="11" fillId="0" borderId="45" xfId="0" applyNumberFormat="1" applyFont="1" applyBorder="1" applyAlignment="1">
      <alignment horizontal="right" wrapText="1"/>
    </xf>
    <xf numFmtId="4" fontId="0" fillId="0" borderId="0" xfId="0" applyNumberFormat="1"/>
    <xf numFmtId="49" fontId="11" fillId="0" borderId="46" xfId="0" applyNumberFormat="1" applyFont="1" applyBorder="1" applyAlignment="1">
      <alignment horizontal="left" wrapText="1"/>
    </xf>
    <xf numFmtId="4" fontId="11" fillId="0" borderId="46" xfId="0" applyNumberFormat="1" applyFont="1" applyBorder="1" applyAlignment="1">
      <alignment horizontal="right" wrapText="1"/>
    </xf>
    <xf numFmtId="4" fontId="11" fillId="0" borderId="47" xfId="0" applyNumberFormat="1" applyFont="1" applyBorder="1" applyAlignment="1">
      <alignment horizontal="right" wrapText="1"/>
    </xf>
    <xf numFmtId="0" fontId="14" fillId="11" borderId="37" xfId="0" applyFont="1" applyFill="1" applyBorder="1" applyAlignment="1">
      <alignment wrapText="1"/>
    </xf>
    <xf numFmtId="0" fontId="3" fillId="11" borderId="37" xfId="3" applyFill="1" applyBorder="1" applyAlignment="1">
      <alignment wrapText="1"/>
    </xf>
    <xf numFmtId="0" fontId="14" fillId="11" borderId="0" xfId="0" applyFont="1" applyFill="1" applyAlignment="1">
      <alignment wrapText="1"/>
    </xf>
    <xf numFmtId="0" fontId="16" fillId="12" borderId="38" xfId="0" applyFont="1" applyFill="1" applyBorder="1" applyAlignment="1">
      <alignment horizontal="left" wrapText="1"/>
    </xf>
    <xf numFmtId="0" fontId="16" fillId="12" borderId="39" xfId="0" applyFont="1" applyFill="1" applyBorder="1" applyAlignment="1">
      <alignment horizontal="left" wrapText="1"/>
    </xf>
    <xf numFmtId="0" fontId="16" fillId="9" borderId="39" xfId="0" applyFont="1" applyFill="1" applyBorder="1" applyAlignment="1">
      <alignment horizontal="left" wrapText="1"/>
    </xf>
    <xf numFmtId="3" fontId="7" fillId="0" borderId="15" xfId="0" applyNumberFormat="1" applyFont="1" applyFill="1" applyBorder="1"/>
    <xf numFmtId="170" fontId="18" fillId="0" borderId="32" xfId="4" applyNumberFormat="1" applyFont="1" applyFill="1" applyBorder="1"/>
    <xf numFmtId="0" fontId="11" fillId="5" borderId="42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5" fillId="2" borderId="9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3" fontId="5" fillId="3" borderId="15" xfId="0" applyNumberFormat="1" applyFont="1" applyFill="1" applyBorder="1" applyAlignment="1">
      <alignment horizontal="center"/>
    </xf>
    <xf numFmtId="3" fontId="5" fillId="4" borderId="16" xfId="0" applyNumberFormat="1" applyFont="1" applyFill="1" applyBorder="1" applyAlignment="1">
      <alignment horizontal="center"/>
    </xf>
    <xf numFmtId="3" fontId="5" fillId="4" borderId="14" xfId="0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49" fontId="11" fillId="2" borderId="44" xfId="0" applyNumberFormat="1" applyFont="1" applyFill="1" applyBorder="1" applyAlignment="1">
      <alignment horizontal="left" wrapText="1"/>
    </xf>
    <xf numFmtId="4" fontId="11" fillId="2" borderId="44" xfId="0" applyNumberFormat="1" applyFont="1" applyFill="1" applyBorder="1" applyAlignment="1">
      <alignment horizontal="right" wrapText="1"/>
    </xf>
    <xf numFmtId="4" fontId="0" fillId="5" borderId="36" xfId="0" applyNumberFormat="1" applyFill="1" applyBorder="1"/>
    <xf numFmtId="4" fontId="11" fillId="2" borderId="45" xfId="0" applyNumberFormat="1" applyFont="1" applyFill="1" applyBorder="1" applyAlignment="1">
      <alignment horizontal="right" wrapText="1"/>
    </xf>
  </cellXfs>
  <cellStyles count="5">
    <cellStyle name="Hipervínculo" xfId="3" builtinId="8"/>
    <cellStyle name="Millares" xfId="1" builtinId="3"/>
    <cellStyle name="Millares 2" xfId="4"/>
    <cellStyle name="Normal" xfId="0" builtinId="0"/>
    <cellStyle name="Porcentaje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\2015\09\sivicof\tempodi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hequeo"/>
      <sheetName val="MergeSelectedWorkbooks"/>
      <sheetName val="Abril 10 de 2015"/>
      <sheetName val="LISTA COMPLETA"/>
      <sheetName val="PresuPortaF"/>
      <sheetName val="ENTIDADES PARA INFORMES"/>
      <sheetName val="rotulos"/>
      <sheetName val="Hoja3"/>
      <sheetName val="Hoja2"/>
    </sheetNames>
    <sheetDataSet>
      <sheetData sheetId="0">
        <row r="6">
          <cell r="B6" t="str">
            <v>100</v>
          </cell>
          <cell r="C6" t="str">
            <v>01</v>
          </cell>
          <cell r="D6" t="str">
            <v>CONCEJO DE BOGOTA, D.C..</v>
          </cell>
          <cell r="E6" t="str">
            <v>Concejo de Bogotá D.C.</v>
          </cell>
          <cell r="F6" t="str">
            <v>Gobierno</v>
          </cell>
          <cell r="G6" t="str">
            <v>Administración Central</v>
          </cell>
          <cell r="H6" t="str">
            <v>AC</v>
          </cell>
          <cell r="I6" t="str">
            <v>OTRAS ENTIDADES</v>
          </cell>
          <cell r="J6">
            <v>0</v>
          </cell>
          <cell r="K6">
            <v>54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1</v>
          </cell>
          <cell r="Q6" t="str">
            <v>14. Otras entidades distritales</v>
          </cell>
          <cell r="R6" t="str">
            <v>14.</v>
          </cell>
        </row>
        <row r="7">
          <cell r="B7" t="str">
            <v>102</v>
          </cell>
          <cell r="C7" t="str">
            <v>01</v>
          </cell>
          <cell r="D7" t="str">
            <v>PERSONERÍA DE BOGOTÁ.</v>
          </cell>
          <cell r="E7" t="str">
            <v>Personería</v>
          </cell>
          <cell r="F7" t="str">
            <v>Gobierno</v>
          </cell>
          <cell r="G7" t="str">
            <v>Administración Central</v>
          </cell>
          <cell r="H7" t="str">
            <v>AC</v>
          </cell>
          <cell r="I7" t="str">
            <v>OTRAS ENTIDADES</v>
          </cell>
          <cell r="J7">
            <v>0</v>
          </cell>
          <cell r="K7">
            <v>54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2</v>
          </cell>
          <cell r="Q7" t="str">
            <v>14. Otras entidades distritales</v>
          </cell>
          <cell r="R7" t="str">
            <v>14.</v>
          </cell>
        </row>
        <row r="8">
          <cell r="B8" t="str">
            <v>104</v>
          </cell>
          <cell r="C8" t="str">
            <v>01</v>
          </cell>
          <cell r="D8" t="str">
            <v>SECRETARÍA GENERAL DE LA ALCALDÍA MAYOR DE BOGOTÁ, D.C..</v>
          </cell>
          <cell r="E8" t="str">
            <v>Secretaría General de la Alcaldía Mayor de Bogotá</v>
          </cell>
          <cell r="F8" t="str">
            <v>Gobierno</v>
          </cell>
          <cell r="G8" t="str">
            <v>Administración Central</v>
          </cell>
          <cell r="H8" t="str">
            <v>AC</v>
          </cell>
          <cell r="I8" t="str">
            <v>GESTION PUBLICA</v>
          </cell>
          <cell r="J8">
            <v>0</v>
          </cell>
          <cell r="K8">
            <v>54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3</v>
          </cell>
          <cell r="Q8" t="str">
            <v>1.  Gestión pública</v>
          </cell>
          <cell r="R8" t="str">
            <v>01.</v>
          </cell>
        </row>
        <row r="9">
          <cell r="B9" t="str">
            <v>105</v>
          </cell>
          <cell r="C9" t="str">
            <v>01</v>
          </cell>
          <cell r="D9" t="str">
            <v>VEEDURÍA DISTRITAL.</v>
          </cell>
          <cell r="E9" t="str">
            <v>Veeduría Distrital</v>
          </cell>
          <cell r="F9" t="str">
            <v>Gobierno</v>
          </cell>
          <cell r="G9" t="str">
            <v>Administración Central</v>
          </cell>
          <cell r="H9" t="str">
            <v>AC</v>
          </cell>
          <cell r="I9" t="str">
            <v>OTRAS ENTIDADES</v>
          </cell>
          <cell r="J9">
            <v>0</v>
          </cell>
          <cell r="K9">
            <v>54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4</v>
          </cell>
          <cell r="Q9" t="str">
            <v>14. Otras entidades distritales</v>
          </cell>
          <cell r="R9" t="str">
            <v>14.</v>
          </cell>
        </row>
        <row r="10">
          <cell r="B10" t="str">
            <v>110</v>
          </cell>
          <cell r="C10" t="str">
            <v>01</v>
          </cell>
          <cell r="D10" t="str">
            <v>SECRETARIA DE GOBIERNO.</v>
          </cell>
          <cell r="E10" t="str">
            <v>Secretaría Distrital de Gobierno</v>
          </cell>
          <cell r="F10" t="str">
            <v>Gobierno</v>
          </cell>
          <cell r="G10" t="str">
            <v>Administración Central</v>
          </cell>
          <cell r="H10" t="str">
            <v>AC</v>
          </cell>
          <cell r="I10" t="str">
            <v>GOBIERNO, SEGURIDAD Y CONVIVENCIA</v>
          </cell>
          <cell r="J10">
            <v>0</v>
          </cell>
          <cell r="K10">
            <v>54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5</v>
          </cell>
          <cell r="Q10" t="str">
            <v>2.  Gobierno, Seguridad y Convivencia</v>
          </cell>
          <cell r="R10" t="str">
            <v>02.</v>
          </cell>
        </row>
        <row r="11">
          <cell r="B11" t="str">
            <v>111</v>
          </cell>
          <cell r="C11" t="str">
            <v>00</v>
          </cell>
          <cell r="D11" t="str">
            <v>SECRETARIA DISTRITAL DE HACIENDA.</v>
          </cell>
          <cell r="E11" t="str">
            <v>Secretaría Distrital de Hacienda 00 Admon CENTRAL</v>
          </cell>
          <cell r="F11" t="str">
            <v>Hacienda</v>
          </cell>
          <cell r="G11" t="str">
            <v>Administración Central</v>
          </cell>
          <cell r="H11" t="str">
            <v>AC</v>
          </cell>
          <cell r="I11" t="str">
            <v>HACIENDA</v>
          </cell>
          <cell r="J11">
            <v>0</v>
          </cell>
          <cell r="K11">
            <v>54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6</v>
          </cell>
          <cell r="Q11" t="str">
            <v>3.  Hacienda</v>
          </cell>
          <cell r="R11" t="str">
            <v>03.</v>
          </cell>
        </row>
        <row r="12">
          <cell r="B12" t="str">
            <v>111</v>
          </cell>
          <cell r="C12" t="str">
            <v>01</v>
          </cell>
          <cell r="D12" t="str">
            <v>Dirección de Gestión Corporativa</v>
          </cell>
          <cell r="E12" t="str">
            <v>Secretaría Distrital de Hacienda 01 Dir. de Gestión Corporativa</v>
          </cell>
          <cell r="F12" t="str">
            <v>Hacienda</v>
          </cell>
          <cell r="G12" t="str">
            <v>Administración Central</v>
          </cell>
          <cell r="H12" t="str">
            <v>AC</v>
          </cell>
          <cell r="I12" t="str">
            <v>HACIENDA</v>
          </cell>
          <cell r="J12">
            <v>0</v>
          </cell>
          <cell r="K12">
            <v>54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7</v>
          </cell>
          <cell r="Q12" t="str">
            <v>3.  Hacienda</v>
          </cell>
          <cell r="R12" t="str">
            <v>03.</v>
          </cell>
        </row>
        <row r="13">
          <cell r="B13" t="str">
            <v>111</v>
          </cell>
          <cell r="C13" t="str">
            <v>02</v>
          </cell>
          <cell r="D13" t="str">
            <v>Dirección Distrital de Presupuesto</v>
          </cell>
          <cell r="E13" t="str">
            <v>Secretaría Distrital de Hacienda 02 Dir. Distrital de Presupuesto</v>
          </cell>
          <cell r="F13" t="str">
            <v>Hacienda</v>
          </cell>
          <cell r="G13" t="str">
            <v>Administración Central</v>
          </cell>
          <cell r="H13" t="str">
            <v>AC</v>
          </cell>
          <cell r="I13" t="str">
            <v>HACIENDA</v>
          </cell>
          <cell r="J13">
            <v>0</v>
          </cell>
          <cell r="K13">
            <v>54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8</v>
          </cell>
          <cell r="Q13" t="str">
            <v>3.  Hacienda</v>
          </cell>
          <cell r="R13" t="str">
            <v>03.</v>
          </cell>
        </row>
        <row r="14">
          <cell r="B14" t="str">
            <v>111</v>
          </cell>
          <cell r="C14" t="str">
            <v>03</v>
          </cell>
          <cell r="D14" t="str">
            <v>Dirección de Crédito Público</v>
          </cell>
          <cell r="E14" t="str">
            <v>Secretaría Distrital de Hacienda 03 Dir. de Crédito Público</v>
          </cell>
          <cell r="F14" t="str">
            <v>Hacienda</v>
          </cell>
          <cell r="G14" t="str">
            <v>Administración Central</v>
          </cell>
          <cell r="H14" t="str">
            <v>AC</v>
          </cell>
          <cell r="I14" t="str">
            <v>HACIENDA</v>
          </cell>
          <cell r="J14">
            <v>0</v>
          </cell>
          <cell r="K14">
            <v>54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9</v>
          </cell>
          <cell r="Q14" t="str">
            <v>3.  Hacienda</v>
          </cell>
          <cell r="R14" t="str">
            <v>03.</v>
          </cell>
        </row>
        <row r="15">
          <cell r="B15" t="str">
            <v>111</v>
          </cell>
          <cell r="C15" t="str">
            <v>04</v>
          </cell>
          <cell r="D15" t="str">
            <v>Cuenta Fondo del Concejo</v>
          </cell>
          <cell r="E15" t="str">
            <v>Secretaría Distrital de Hacienda 04 Cuenta Fondo del Concejo</v>
          </cell>
          <cell r="F15" t="str">
            <v>Hacienda</v>
          </cell>
          <cell r="G15" t="str">
            <v>Administración Central</v>
          </cell>
          <cell r="H15" t="str">
            <v>AC</v>
          </cell>
          <cell r="I15" t="str">
            <v>HACIENDA</v>
          </cell>
          <cell r="J15">
            <v>0</v>
          </cell>
          <cell r="K15">
            <v>54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10</v>
          </cell>
          <cell r="Q15" t="str">
            <v>3.  Hacienda</v>
          </cell>
          <cell r="R15" t="str">
            <v>03.</v>
          </cell>
        </row>
        <row r="16">
          <cell r="B16" t="str">
            <v>112</v>
          </cell>
          <cell r="C16" t="str">
            <v>01</v>
          </cell>
          <cell r="D16" t="str">
            <v>SECRETARIA DE EDUCACION DEL DISTRITO</v>
          </cell>
          <cell r="E16" t="str">
            <v>Secretaría de Educación del Distrito</v>
          </cell>
          <cell r="F16" t="str">
            <v>Educación, Cultura, Recreación y Deporte</v>
          </cell>
          <cell r="G16" t="str">
            <v>Administración Central</v>
          </cell>
          <cell r="H16" t="str">
            <v>AC</v>
          </cell>
          <cell r="I16" t="str">
            <v>EDUCACION</v>
          </cell>
          <cell r="J16">
            <v>0</v>
          </cell>
          <cell r="K16">
            <v>54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11</v>
          </cell>
          <cell r="Q16" t="str">
            <v>7.  Educación</v>
          </cell>
          <cell r="R16" t="str">
            <v>07.</v>
          </cell>
        </row>
        <row r="17">
          <cell r="B17" t="str">
            <v>113</v>
          </cell>
          <cell r="C17" t="str">
            <v>01</v>
          </cell>
          <cell r="D17" t="str">
            <v>SECRETARIA DISTRITAL DE MOVILIDAD.</v>
          </cell>
          <cell r="E17" t="str">
            <v>Secretaría Distrital de Movilidad</v>
          </cell>
          <cell r="F17" t="str">
            <v>Movilidad</v>
          </cell>
          <cell r="G17" t="str">
            <v>Administración Central</v>
          </cell>
          <cell r="H17" t="str">
            <v>AC</v>
          </cell>
          <cell r="I17" t="str">
            <v>MOVILIDAD</v>
          </cell>
          <cell r="J17">
            <v>0</v>
          </cell>
          <cell r="K17">
            <v>54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12</v>
          </cell>
          <cell r="Q17" t="str">
            <v>6.  Movilidad</v>
          </cell>
          <cell r="R17" t="str">
            <v>06.</v>
          </cell>
        </row>
        <row r="18">
          <cell r="B18" t="str">
            <v>113</v>
          </cell>
          <cell r="C18" t="str">
            <v>02</v>
          </cell>
          <cell r="D18" t="str">
            <v>Secretaría Distrital de la Movilidad -Dirección Administrativa-</v>
          </cell>
          <cell r="E18" t="str">
            <v>Secretaría Distrital de Movilidad  -Dir. Administrativa-</v>
          </cell>
          <cell r="F18" t="str">
            <v>Movilidad</v>
          </cell>
          <cell r="G18" t="str">
            <v>Administración Central</v>
          </cell>
          <cell r="H18" t="str">
            <v>AC</v>
          </cell>
          <cell r="I18" t="str">
            <v>MOVILIDAD</v>
          </cell>
          <cell r="J18">
            <v>0</v>
          </cell>
          <cell r="K18">
            <v>54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13</v>
          </cell>
          <cell r="Q18" t="str">
            <v>6.  Movilidad</v>
          </cell>
          <cell r="R18" t="str">
            <v>06.</v>
          </cell>
        </row>
        <row r="19">
          <cell r="B19" t="str">
            <v>114</v>
          </cell>
          <cell r="C19" t="str">
            <v>01</v>
          </cell>
          <cell r="D19" t="str">
            <v>SECRETARIA DISTRITAL DE SALUD.</v>
          </cell>
          <cell r="E19" t="str">
            <v>Secretaría Distrital de Salud</v>
          </cell>
          <cell r="F19" t="str">
            <v>Salud</v>
          </cell>
          <cell r="G19" t="str">
            <v>Administración Central</v>
          </cell>
          <cell r="H19" t="str">
            <v>AC</v>
          </cell>
          <cell r="I19" t="str">
            <v>SALUD</v>
          </cell>
          <cell r="J19">
            <v>0</v>
          </cell>
          <cell r="K19">
            <v>54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14</v>
          </cell>
          <cell r="Q19" t="str">
            <v>8.  Salud</v>
          </cell>
          <cell r="R19" t="str">
            <v>08.</v>
          </cell>
        </row>
        <row r="20">
          <cell r="B20" t="str">
            <v>117</v>
          </cell>
          <cell r="C20" t="str">
            <v>01</v>
          </cell>
          <cell r="D20" t="str">
            <v>SECRETARIA DISTRITAL DE DESARROLLO ECONOMICO.</v>
          </cell>
          <cell r="E20" t="str">
            <v>Secretaría Distrital de Desarrollo Económico</v>
          </cell>
          <cell r="F20" t="str">
            <v>Desarrollo Económico, Industria y Turismo</v>
          </cell>
          <cell r="G20" t="str">
            <v>Administración Central</v>
          </cell>
          <cell r="H20" t="str">
            <v>AC</v>
          </cell>
          <cell r="I20" t="str">
            <v>DESARROLLO ECONÓMICO, INDUSTRIA Y TURISMO</v>
          </cell>
          <cell r="J20">
            <v>0</v>
          </cell>
          <cell r="K20">
            <v>54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15</v>
          </cell>
          <cell r="Q20" t="str">
            <v>5.  Desarrollo Económico, Industria y Comercio</v>
          </cell>
          <cell r="R20" t="str">
            <v>05.</v>
          </cell>
        </row>
        <row r="21">
          <cell r="B21" t="str">
            <v>118</v>
          </cell>
          <cell r="C21" t="str">
            <v>01</v>
          </cell>
          <cell r="D21" t="str">
            <v>SECRETARIA DISTRITAL DEL HABITAT.</v>
          </cell>
          <cell r="E21" t="str">
            <v>Secretaría Distrital del Hábitat</v>
          </cell>
          <cell r="F21" t="str">
            <v>Hábitat y Ambiente</v>
          </cell>
          <cell r="G21" t="str">
            <v>Administración Central</v>
          </cell>
          <cell r="H21" t="str">
            <v>AC</v>
          </cell>
          <cell r="I21" t="str">
            <v>HABITAT</v>
          </cell>
          <cell r="J21">
            <v>0</v>
          </cell>
          <cell r="K21">
            <v>54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16</v>
          </cell>
          <cell r="Q21" t="str">
            <v>12. Hábitat</v>
          </cell>
          <cell r="R21" t="str">
            <v>12.</v>
          </cell>
        </row>
        <row r="22">
          <cell r="B22" t="str">
            <v>119</v>
          </cell>
          <cell r="C22" t="str">
            <v>01</v>
          </cell>
          <cell r="D22" t="str">
            <v>SECRETARIA DISTRITAL DE CULTURA, RECREACION Y DEPORTE.</v>
          </cell>
          <cell r="E22" t="str">
            <v>Secretaría Distrital de Cultura, Recreación y Deporte</v>
          </cell>
          <cell r="F22" t="str">
            <v>Educación, Cultura, Recreación y Deporte</v>
          </cell>
          <cell r="G22" t="str">
            <v>Administración Central</v>
          </cell>
          <cell r="H22" t="str">
            <v>AC</v>
          </cell>
          <cell r="I22" t="str">
            <v>CULTURA, RECREACION Y DEPORTE</v>
          </cell>
          <cell r="J22">
            <v>0</v>
          </cell>
          <cell r="K22">
            <v>54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17</v>
          </cell>
          <cell r="Q22" t="str">
            <v>10. Cultura, recreación y deporte</v>
          </cell>
          <cell r="R22" t="str">
            <v>10.</v>
          </cell>
        </row>
        <row r="23">
          <cell r="B23" t="str">
            <v>120</v>
          </cell>
          <cell r="C23" t="str">
            <v>01</v>
          </cell>
          <cell r="D23" t="str">
            <v>SECRETARIA DISTRITAL DE PLANEACION.</v>
          </cell>
          <cell r="E23" t="str">
            <v>Secretaría Distrital de Planeación</v>
          </cell>
          <cell r="F23" t="str">
            <v>Hábitat y Ambiente</v>
          </cell>
          <cell r="G23" t="str">
            <v>Administración Central</v>
          </cell>
          <cell r="H23" t="str">
            <v>AC</v>
          </cell>
          <cell r="I23" t="str">
            <v>PLANEACION</v>
          </cell>
          <cell r="J23">
            <v>0</v>
          </cell>
          <cell r="K23">
            <v>54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18</v>
          </cell>
          <cell r="Q23" t="str">
            <v>4.  Planeación</v>
          </cell>
          <cell r="R23" t="str">
            <v>04.</v>
          </cell>
        </row>
        <row r="24">
          <cell r="B24" t="str">
            <v>121</v>
          </cell>
          <cell r="C24" t="str">
            <v>01</v>
          </cell>
          <cell r="D24" t="str">
            <v>SECRETARÍA DISTRITAL DE LA MUJER.</v>
          </cell>
          <cell r="E24" t="str">
            <v>Secretaría Distrital de la Mujer</v>
          </cell>
          <cell r="F24" t="str">
            <v>Gobierno</v>
          </cell>
          <cell r="G24" t="str">
            <v>Administración Central</v>
          </cell>
          <cell r="H24" t="str">
            <v>AC</v>
          </cell>
          <cell r="I24" t="str">
            <v>MUJER</v>
          </cell>
          <cell r="J24">
            <v>0</v>
          </cell>
          <cell r="K24">
            <v>54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19</v>
          </cell>
          <cell r="Q24" t="str">
            <v>13. De la Mujer</v>
          </cell>
          <cell r="R24" t="str">
            <v>13.</v>
          </cell>
        </row>
        <row r="25">
          <cell r="B25" t="str">
            <v>122</v>
          </cell>
          <cell r="C25" t="str">
            <v>01</v>
          </cell>
          <cell r="D25" t="str">
            <v>SECRETARIA DISTRITAL DE INTEGRACION SOCIAL.</v>
          </cell>
          <cell r="E25" t="str">
            <v>Secretaría Distrital de Integración Social</v>
          </cell>
          <cell r="F25" t="str">
            <v xml:space="preserve">Integración Social </v>
          </cell>
          <cell r="G25" t="str">
            <v>Administración Central</v>
          </cell>
          <cell r="H25" t="str">
            <v>AC</v>
          </cell>
          <cell r="I25" t="str">
            <v>INTEGRACION SOCIAL</v>
          </cell>
          <cell r="J25">
            <v>0</v>
          </cell>
          <cell r="K25">
            <v>54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20</v>
          </cell>
          <cell r="Q25" t="str">
            <v>9. Integración social</v>
          </cell>
          <cell r="R25" t="str">
            <v>09.</v>
          </cell>
        </row>
        <row r="26">
          <cell r="B26" t="str">
            <v>125</v>
          </cell>
          <cell r="C26" t="str">
            <v>01</v>
          </cell>
          <cell r="D26" t="str">
            <v>DEPARTAMENTO ADMINISTRATIVOSERVICIO CIVIL DISTRITAL -DASCD..</v>
          </cell>
          <cell r="E26" t="str">
            <v>Departamento Administrativo del Servicio Civil</v>
          </cell>
          <cell r="F26" t="str">
            <v>Gobierno</v>
          </cell>
          <cell r="G26" t="str">
            <v>Administración Central</v>
          </cell>
          <cell r="H26" t="str">
            <v>AC</v>
          </cell>
          <cell r="I26" t="str">
            <v>GESTION PUBLICA</v>
          </cell>
          <cell r="J26">
            <v>0</v>
          </cell>
          <cell r="K26">
            <v>54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21</v>
          </cell>
          <cell r="Q26" t="str">
            <v>1.  Gestión pública</v>
          </cell>
          <cell r="R26" t="str">
            <v>01.</v>
          </cell>
        </row>
        <row r="27">
          <cell r="B27" t="str">
            <v>126</v>
          </cell>
          <cell r="C27" t="str">
            <v>01</v>
          </cell>
          <cell r="D27" t="str">
            <v>SECRETARIA DISTRITAL DE AMBIENTE.</v>
          </cell>
          <cell r="E27" t="str">
            <v>Secretaría Distrital de Ambiente</v>
          </cell>
          <cell r="F27" t="str">
            <v>Hábitat y Ambiente</v>
          </cell>
          <cell r="G27" t="str">
            <v>Administración Central</v>
          </cell>
          <cell r="H27" t="str">
            <v>AC</v>
          </cell>
          <cell r="I27" t="str">
            <v>AMBIENTE</v>
          </cell>
          <cell r="J27">
            <v>0</v>
          </cell>
          <cell r="K27">
            <v>54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22</v>
          </cell>
          <cell r="Q27" t="str">
            <v>11. Ambiente</v>
          </cell>
          <cell r="R27" t="str">
            <v>11.</v>
          </cell>
        </row>
        <row r="28">
          <cell r="B28" t="str">
            <v>127</v>
          </cell>
          <cell r="C28" t="str">
            <v>01</v>
          </cell>
          <cell r="D28" t="str">
            <v>DEPARTAMENTO ADMINISTRATIVO DE LA DEFENSORIA DEL ESPACIO PUBLICO-DADEP..</v>
          </cell>
          <cell r="E28" t="str">
            <v>Defensoría del Espacío Público DADEP</v>
          </cell>
          <cell r="F28" t="str">
            <v>Hábitat y Ambiente</v>
          </cell>
          <cell r="G28" t="str">
            <v>Administración Central</v>
          </cell>
          <cell r="H28" t="str">
            <v>AC</v>
          </cell>
          <cell r="I28" t="str">
            <v>GOBIERNO, SEGURIDAD Y CONVIVENCIA</v>
          </cell>
          <cell r="J28">
            <v>0</v>
          </cell>
          <cell r="K28">
            <v>54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23</v>
          </cell>
          <cell r="Q28" t="str">
            <v>2.  Gobierno, Seguridad y Convivencia</v>
          </cell>
          <cell r="R28" t="str">
            <v>02.</v>
          </cell>
        </row>
        <row r="29">
          <cell r="B29" t="str">
            <v>131</v>
          </cell>
          <cell r="C29" t="str">
            <v>01</v>
          </cell>
          <cell r="D29" t="str">
            <v>UNIDAD ADMINISTRATIVA ESPECIAL CUERPO OFICIAL DE BOMBEROS.</v>
          </cell>
          <cell r="E29" t="str">
            <v>Cuerpo Oficial de Bomberos</v>
          </cell>
          <cell r="F29" t="str">
            <v>Gobierno</v>
          </cell>
          <cell r="G29" t="str">
            <v>Administración Central</v>
          </cell>
          <cell r="H29" t="str">
            <v>AC</v>
          </cell>
          <cell r="I29" t="str">
            <v>GOBIERNO, SEGURIDAD Y CONVIVENCIA</v>
          </cell>
          <cell r="J29">
            <v>0</v>
          </cell>
          <cell r="K29">
            <v>54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24</v>
          </cell>
          <cell r="Q29" t="str">
            <v>2.  Gobierno, Seguridad y Convivencia</v>
          </cell>
          <cell r="R29" t="str">
            <v>02.</v>
          </cell>
        </row>
        <row r="30">
          <cell r="B30" t="str">
            <v>240</v>
          </cell>
          <cell r="C30" t="str">
            <v>01</v>
          </cell>
          <cell r="D30" t="str">
            <v>LOTERIA DE BOGOTA, D.C..</v>
          </cell>
          <cell r="E30" t="str">
            <v>Lotería de Bogotá</v>
          </cell>
          <cell r="F30" t="str">
            <v>Hacienda</v>
          </cell>
          <cell r="G30" t="str">
            <v>Empresas Industriales y Comerciales</v>
          </cell>
          <cell r="H30" t="str">
            <v>EI</v>
          </cell>
          <cell r="I30" t="str">
            <v>HACIENDA</v>
          </cell>
          <cell r="J30">
            <v>0</v>
          </cell>
          <cell r="K30" t="str">
            <v>x</v>
          </cell>
          <cell r="L30" t="str">
            <v>x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  <cell r="Q30" t="str">
            <v>3.  Hacienda</v>
          </cell>
          <cell r="R30" t="str">
            <v>03.</v>
          </cell>
        </row>
        <row r="31">
          <cell r="B31" t="str">
            <v>260</v>
          </cell>
          <cell r="C31" t="str">
            <v>01</v>
          </cell>
          <cell r="D31" t="str">
            <v>CANAL CAPITAL LTDA...</v>
          </cell>
          <cell r="E31" t="str">
            <v>Canal Capital</v>
          </cell>
          <cell r="F31" t="str">
            <v>Educación, Cultura, Recreación y Deporte</v>
          </cell>
          <cell r="G31" t="str">
            <v>Empresas Industriales y Comerciales</v>
          </cell>
          <cell r="H31" t="str">
            <v>EI</v>
          </cell>
          <cell r="I31" t="str">
            <v>CULTURA, RECREACION Y DEPORTE</v>
          </cell>
          <cell r="J31">
            <v>0</v>
          </cell>
          <cell r="K31" t="str">
            <v>x</v>
          </cell>
          <cell r="L31" t="str">
            <v>x</v>
          </cell>
          <cell r="M31">
            <v>0</v>
          </cell>
          <cell r="N31">
            <v>0</v>
          </cell>
          <cell r="O31">
            <v>0</v>
          </cell>
          <cell r="P31">
            <v>2</v>
          </cell>
          <cell r="Q31" t="str">
            <v>10. Cultura, recreación y deporte</v>
          </cell>
          <cell r="R31" t="str">
            <v>10.</v>
          </cell>
        </row>
        <row r="32">
          <cell r="B32" t="str">
            <v>261</v>
          </cell>
          <cell r="C32" t="str">
            <v>01</v>
          </cell>
          <cell r="D32" t="str">
            <v>METROVIVIENDA..</v>
          </cell>
          <cell r="E32" t="str">
            <v>Metrovivienda</v>
          </cell>
          <cell r="F32" t="str">
            <v>Hábitat y Ambiente</v>
          </cell>
          <cell r="G32" t="str">
            <v>Empresas Industriales y Comerciales</v>
          </cell>
          <cell r="H32" t="str">
            <v>EI</v>
          </cell>
          <cell r="I32" t="str">
            <v>HABITAT</v>
          </cell>
          <cell r="J32">
            <v>0</v>
          </cell>
          <cell r="K32" t="str">
            <v>x</v>
          </cell>
          <cell r="L32" t="str">
            <v>x</v>
          </cell>
          <cell r="M32">
            <v>0</v>
          </cell>
          <cell r="N32">
            <v>0</v>
          </cell>
          <cell r="O32">
            <v>0</v>
          </cell>
          <cell r="P32">
            <v>3</v>
          </cell>
          <cell r="Q32" t="str">
            <v>12. Hábitat</v>
          </cell>
          <cell r="R32" t="str">
            <v>12.</v>
          </cell>
        </row>
        <row r="33">
          <cell r="B33" t="str">
            <v>262</v>
          </cell>
          <cell r="C33" t="str">
            <v>01</v>
          </cell>
          <cell r="D33" t="str">
            <v>EMPRESA DE TRANSPORTE DEL TERCER MILENIO -TRANSMILENIO S.A..</v>
          </cell>
          <cell r="E33" t="str">
            <v>Transmilenio</v>
          </cell>
          <cell r="F33" t="str">
            <v>Movilidad</v>
          </cell>
          <cell r="G33" t="str">
            <v>Empresas Industriales y Comerciales</v>
          </cell>
          <cell r="H33" t="str">
            <v>EI</v>
          </cell>
          <cell r="I33" t="str">
            <v>MOVILIDAD</v>
          </cell>
          <cell r="J33">
            <v>0</v>
          </cell>
          <cell r="K33" t="str">
            <v>x</v>
          </cell>
          <cell r="L33" t="str">
            <v>x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 t="str">
            <v>6.  Movilidad</v>
          </cell>
          <cell r="R33" t="str">
            <v>06.</v>
          </cell>
        </row>
        <row r="34">
          <cell r="B34" t="str">
            <v>263</v>
          </cell>
          <cell r="C34" t="str">
            <v>01</v>
          </cell>
          <cell r="D34" t="str">
            <v>EMPRESA DE RENOVACION URBANA - ERU..</v>
          </cell>
          <cell r="E34" t="str">
            <v xml:space="preserve">Empresa de Renovación Urbana </v>
          </cell>
          <cell r="F34" t="str">
            <v>Hábitat y Ambiente</v>
          </cell>
          <cell r="G34" t="str">
            <v>Empresas Industriales y Comerciales</v>
          </cell>
          <cell r="H34" t="str">
            <v>EI</v>
          </cell>
          <cell r="I34" t="str">
            <v>HABITAT</v>
          </cell>
          <cell r="J34">
            <v>0</v>
          </cell>
          <cell r="K34" t="str">
            <v>x</v>
          </cell>
          <cell r="L34" t="str">
            <v>x</v>
          </cell>
          <cell r="M34">
            <v>0</v>
          </cell>
          <cell r="N34">
            <v>0</v>
          </cell>
          <cell r="O34">
            <v>0</v>
          </cell>
          <cell r="P34">
            <v>5</v>
          </cell>
          <cell r="Q34" t="str">
            <v>12. Hábitat</v>
          </cell>
          <cell r="R34" t="str">
            <v>12.</v>
          </cell>
        </row>
        <row r="35">
          <cell r="B35" t="str">
            <v>264</v>
          </cell>
          <cell r="C35" t="str">
            <v>01</v>
          </cell>
          <cell r="D35" t="str">
            <v>AGUAS DE BOGOTA S.A. E.S.P..</v>
          </cell>
          <cell r="E35" t="str">
            <v>Aguas de Bogotá S.A. ESP</v>
          </cell>
          <cell r="F35" t="str">
            <v>Servicios Públicos</v>
          </cell>
          <cell r="G35" t="str">
            <v>Empresas Industriales y Comerciales</v>
          </cell>
          <cell r="H35" t="str">
            <v>EI</v>
          </cell>
          <cell r="I35" t="str">
            <v>SERVICIOS PUBLICOS</v>
          </cell>
          <cell r="J35">
            <v>0</v>
          </cell>
          <cell r="K35" t="str">
            <v>x</v>
          </cell>
          <cell r="L35" t="str">
            <v>x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 t="str">
            <v>12. Hábitat</v>
          </cell>
          <cell r="R35" t="str">
            <v>12.</v>
          </cell>
        </row>
        <row r="36">
          <cell r="B36" t="str">
            <v>265</v>
          </cell>
          <cell r="C36" t="str">
            <v>01</v>
          </cell>
          <cell r="D36" t="str">
            <v>EMPRESA DE ACUEDUCTO Y ALCANTARILLADO DE BOGOTA -EAAB ESP-.</v>
          </cell>
          <cell r="E36" t="str">
            <v>Empresa de Acueducto y Alcantarillado de Bogotá</v>
          </cell>
          <cell r="F36" t="str">
            <v>Servicios Públicos</v>
          </cell>
          <cell r="G36" t="str">
            <v>Empresas Industriales y Comerciales</v>
          </cell>
          <cell r="H36" t="str">
            <v>EI</v>
          </cell>
          <cell r="I36" t="str">
            <v>HABITAT</v>
          </cell>
          <cell r="J36">
            <v>0</v>
          </cell>
          <cell r="K36" t="str">
            <v>x</v>
          </cell>
          <cell r="L36" t="str">
            <v>x</v>
          </cell>
          <cell r="M36">
            <v>0</v>
          </cell>
          <cell r="N36">
            <v>0</v>
          </cell>
          <cell r="O36">
            <v>0</v>
          </cell>
          <cell r="P36">
            <v>7</v>
          </cell>
          <cell r="Q36" t="str">
            <v>12. Hábitat</v>
          </cell>
          <cell r="R36" t="str">
            <v>12.</v>
          </cell>
        </row>
        <row r="37">
          <cell r="B37" t="str">
            <v>200</v>
          </cell>
          <cell r="C37" t="str">
            <v>01</v>
          </cell>
          <cell r="D37" t="str">
            <v>INSTITUTO PARA LA ECONOMIA SOCIAL-IPES.</v>
          </cell>
          <cell r="E37" t="str">
            <v>Instituto para la Economía Social IPES</v>
          </cell>
          <cell r="F37" t="str">
            <v>Desarrollo Económico, Industria y Turismo</v>
          </cell>
          <cell r="G37" t="str">
            <v>Establecimiento Públicos</v>
          </cell>
          <cell r="H37" t="str">
            <v>EP</v>
          </cell>
          <cell r="I37" t="str">
            <v>DESARROLLO ECONÓMICO, INDUSTRIA Y TURISMO</v>
          </cell>
          <cell r="J37">
            <v>54</v>
          </cell>
          <cell r="K37">
            <v>54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1</v>
          </cell>
          <cell r="Q37" t="str">
            <v>5.  Desarrollo Económico, Industria y Comercio</v>
          </cell>
          <cell r="R37" t="str">
            <v>05.</v>
          </cell>
        </row>
        <row r="38">
          <cell r="B38" t="str">
            <v>201</v>
          </cell>
          <cell r="C38" t="str">
            <v>01</v>
          </cell>
          <cell r="D38" t="str">
            <v>FONDO FINANCIERO DISTRITAL DE SALUD - FFDS.</v>
          </cell>
          <cell r="E38" t="str">
            <v>Fondo Financiero Distrital de Salud</v>
          </cell>
          <cell r="F38" t="str">
            <v>Salud</v>
          </cell>
          <cell r="G38" t="str">
            <v>Establecimiento Públicos</v>
          </cell>
          <cell r="H38" t="str">
            <v>EP</v>
          </cell>
          <cell r="I38" t="str">
            <v>SALUD</v>
          </cell>
          <cell r="J38">
            <v>54</v>
          </cell>
          <cell r="K38">
            <v>54</v>
          </cell>
          <cell r="L38">
            <v>3</v>
          </cell>
          <cell r="M38">
            <v>3</v>
          </cell>
          <cell r="N38">
            <v>0</v>
          </cell>
          <cell r="O38">
            <v>0</v>
          </cell>
          <cell r="P38">
            <v>2</v>
          </cell>
          <cell r="Q38" t="str">
            <v>8.  Salud</v>
          </cell>
          <cell r="R38" t="str">
            <v>08.</v>
          </cell>
        </row>
        <row r="39">
          <cell r="B39" t="str">
            <v>203</v>
          </cell>
          <cell r="C39" t="str">
            <v>01</v>
          </cell>
          <cell r="D39" t="str">
            <v>FONDO PARA LA PREVENCION Y ATENCION DE EMERGENCIAS - FOPAE-DPAE..</v>
          </cell>
          <cell r="E39" t="str">
            <v>FOPAE</v>
          </cell>
          <cell r="F39" t="str">
            <v>Gobierno</v>
          </cell>
          <cell r="G39" t="str">
            <v>Establecimiento Públicos</v>
          </cell>
          <cell r="H39" t="str">
            <v>EP</v>
          </cell>
          <cell r="I39" t="str">
            <v>GOBIERNO, SEGURIDAD Y CONVIVENCIA</v>
          </cell>
          <cell r="J39">
            <v>54</v>
          </cell>
          <cell r="K39">
            <v>54</v>
          </cell>
          <cell r="L39">
            <v>3</v>
          </cell>
          <cell r="M39">
            <v>3</v>
          </cell>
          <cell r="N39">
            <v>0</v>
          </cell>
          <cell r="O39">
            <v>0</v>
          </cell>
          <cell r="P39">
            <v>3</v>
          </cell>
          <cell r="Q39" t="str">
            <v>11. Ambiente</v>
          </cell>
          <cell r="R39" t="str">
            <v>11.</v>
          </cell>
        </row>
        <row r="40">
          <cell r="B40" t="str">
            <v>204</v>
          </cell>
          <cell r="C40" t="str">
            <v>01</v>
          </cell>
          <cell r="D40" t="str">
            <v>INSTITUTO DE DESARROLLO URBANO - IDU.</v>
          </cell>
          <cell r="E40" t="str">
            <v>Instituto de Desarrollo Urbano IDU</v>
          </cell>
          <cell r="F40" t="str">
            <v>Movilidad</v>
          </cell>
          <cell r="G40" t="str">
            <v>Establecimiento Públicos</v>
          </cell>
          <cell r="H40" t="str">
            <v>EP</v>
          </cell>
          <cell r="I40" t="str">
            <v>MOVILIDAD</v>
          </cell>
          <cell r="J40">
            <v>54</v>
          </cell>
          <cell r="K40">
            <v>54</v>
          </cell>
          <cell r="L40">
            <v>3</v>
          </cell>
          <cell r="M40">
            <v>3</v>
          </cell>
          <cell r="N40">
            <v>0</v>
          </cell>
          <cell r="O40">
            <v>0</v>
          </cell>
          <cell r="P40">
            <v>4</v>
          </cell>
          <cell r="Q40" t="str">
            <v>6.  Movilidad</v>
          </cell>
          <cell r="R40" t="str">
            <v>06.</v>
          </cell>
        </row>
        <row r="41">
          <cell r="B41" t="str">
            <v>206</v>
          </cell>
          <cell r="C41" t="str">
            <v>01</v>
          </cell>
          <cell r="D41" t="str">
            <v>FONDO DE PRESTACIONES ECONÓMICAS, CESANTÍAS Y PENSIONES - FONCEP.</v>
          </cell>
          <cell r="E41" t="str">
            <v>FONCEP</v>
          </cell>
          <cell r="F41" t="str">
            <v>Hacienda</v>
          </cell>
          <cell r="G41" t="str">
            <v>Establecimiento Públicos</v>
          </cell>
          <cell r="H41" t="str">
            <v>EP</v>
          </cell>
          <cell r="I41" t="str">
            <v>HACIENDA</v>
          </cell>
          <cell r="J41">
            <v>54</v>
          </cell>
          <cell r="K41">
            <v>54</v>
          </cell>
          <cell r="L41">
            <v>3</v>
          </cell>
          <cell r="M41">
            <v>3</v>
          </cell>
          <cell r="N41">
            <v>0</v>
          </cell>
          <cell r="O41">
            <v>0</v>
          </cell>
          <cell r="P41">
            <v>5</v>
          </cell>
          <cell r="Q41" t="str">
            <v>3.  Hacienda</v>
          </cell>
          <cell r="R41" t="str">
            <v>03.</v>
          </cell>
        </row>
        <row r="42">
          <cell r="B42" t="str">
            <v>208</v>
          </cell>
          <cell r="C42" t="str">
            <v>01</v>
          </cell>
          <cell r="D42" t="str">
            <v>CAJA DE VIVIENDA POPULAR.</v>
          </cell>
          <cell r="E42" t="str">
            <v>Caja de Vivienda Popular</v>
          </cell>
          <cell r="F42" t="str">
            <v>Hábitat y Ambiente</v>
          </cell>
          <cell r="G42" t="str">
            <v>Establecimiento Públicos</v>
          </cell>
          <cell r="H42" t="str">
            <v>EP</v>
          </cell>
          <cell r="I42" t="str">
            <v>HABITAT</v>
          </cell>
          <cell r="J42">
            <v>54</v>
          </cell>
          <cell r="K42">
            <v>54</v>
          </cell>
          <cell r="L42">
            <v>3</v>
          </cell>
          <cell r="M42">
            <v>3</v>
          </cell>
          <cell r="N42">
            <v>0</v>
          </cell>
          <cell r="O42">
            <v>0</v>
          </cell>
          <cell r="P42">
            <v>6</v>
          </cell>
          <cell r="Q42" t="str">
            <v>12. Hábitat</v>
          </cell>
          <cell r="R42" t="str">
            <v>12.</v>
          </cell>
        </row>
        <row r="43">
          <cell r="B43" t="str">
            <v>211</v>
          </cell>
          <cell r="C43" t="str">
            <v>01</v>
          </cell>
          <cell r="D43" t="str">
            <v>INSTITUTO DISTRITAL PARA LA RECREACION Y EL DEPORTE - IDRD.</v>
          </cell>
          <cell r="E43" t="str">
            <v>Instituto Distrital de Recreación y Deporte IDRD</v>
          </cell>
          <cell r="F43" t="str">
            <v>Educación, Cultura, Recreación y Deporte</v>
          </cell>
          <cell r="G43" t="str">
            <v>Establecimiento Públicos</v>
          </cell>
          <cell r="H43" t="str">
            <v>EP</v>
          </cell>
          <cell r="I43" t="str">
            <v>CULTURA, RECREACION Y DEPORTE</v>
          </cell>
          <cell r="J43">
            <v>54</v>
          </cell>
          <cell r="K43">
            <v>54</v>
          </cell>
          <cell r="L43">
            <v>3</v>
          </cell>
          <cell r="M43">
            <v>3</v>
          </cell>
          <cell r="N43">
            <v>0</v>
          </cell>
          <cell r="O43">
            <v>0</v>
          </cell>
          <cell r="P43">
            <v>7</v>
          </cell>
          <cell r="Q43" t="str">
            <v>10. Cultura, recreación y deporte</v>
          </cell>
          <cell r="R43" t="str">
            <v>10.</v>
          </cell>
        </row>
        <row r="44">
          <cell r="B44" t="str">
            <v>213</v>
          </cell>
          <cell r="C44" t="str">
            <v>01</v>
          </cell>
          <cell r="D44" t="str">
            <v>INSTITUTO DISTRITAL DEL PATRIMONIO CULTURAL -IDPC.</v>
          </cell>
          <cell r="E44" t="str">
            <v>Instituto Distrital de Patrimonio Cultural IDPC</v>
          </cell>
          <cell r="F44" t="str">
            <v>Educación, Cultura, Recreación y Deporte</v>
          </cell>
          <cell r="G44" t="str">
            <v>Establecimiento Públicos</v>
          </cell>
          <cell r="H44" t="str">
            <v>EP</v>
          </cell>
          <cell r="I44" t="str">
            <v>CULTURA, RECREACION Y DEPORTE</v>
          </cell>
          <cell r="J44">
            <v>54</v>
          </cell>
          <cell r="K44">
            <v>54</v>
          </cell>
          <cell r="L44">
            <v>3</v>
          </cell>
          <cell r="M44">
            <v>3</v>
          </cell>
          <cell r="N44">
            <v>0</v>
          </cell>
          <cell r="O44">
            <v>0</v>
          </cell>
          <cell r="P44">
            <v>8</v>
          </cell>
          <cell r="Q44" t="str">
            <v>10. Cultura, recreación y deporte</v>
          </cell>
          <cell r="R44" t="str">
            <v>10.</v>
          </cell>
        </row>
        <row r="45">
          <cell r="B45" t="str">
            <v>214</v>
          </cell>
          <cell r="C45" t="str">
            <v>01</v>
          </cell>
          <cell r="D45" t="str">
            <v>INSTITUTO DISTRITAL PARA LA PROTECCION DE JUVENTUD Y LA NIÑEZ DESAMPARADA-IDIPRON..</v>
          </cell>
          <cell r="E45" t="str">
            <v>IDIPRON</v>
          </cell>
          <cell r="F45" t="str">
            <v xml:space="preserve">Integración Social </v>
          </cell>
          <cell r="G45" t="str">
            <v>Establecimiento Públicos</v>
          </cell>
          <cell r="H45" t="str">
            <v>EP</v>
          </cell>
          <cell r="I45" t="str">
            <v>INTEGRACION SOCIAL</v>
          </cell>
          <cell r="J45">
            <v>54</v>
          </cell>
          <cell r="K45">
            <v>54</v>
          </cell>
          <cell r="L45">
            <v>3</v>
          </cell>
          <cell r="M45">
            <v>3</v>
          </cell>
          <cell r="N45">
            <v>0</v>
          </cell>
          <cell r="O45">
            <v>0</v>
          </cell>
          <cell r="P45">
            <v>9</v>
          </cell>
          <cell r="Q45" t="str">
            <v>9. Integración social</v>
          </cell>
          <cell r="R45" t="str">
            <v>09.</v>
          </cell>
        </row>
        <row r="46">
          <cell r="B46" t="str">
            <v>215</v>
          </cell>
          <cell r="C46" t="str">
            <v>01</v>
          </cell>
          <cell r="D46" t="str">
            <v>FUNDACION GILBERTO ALZATE AVENDAÑO..</v>
          </cell>
          <cell r="E46" t="str">
            <v>Fundación Gilberto Alzate Avendaño</v>
          </cell>
          <cell r="F46" t="str">
            <v>Educación, Cultura, Recreación y Deporte</v>
          </cell>
          <cell r="G46" t="str">
            <v>Establecimiento Públicos</v>
          </cell>
          <cell r="H46" t="str">
            <v>EP</v>
          </cell>
          <cell r="I46" t="str">
            <v>CULTURA, RECREACION Y DEPORTE</v>
          </cell>
          <cell r="J46">
            <v>54</v>
          </cell>
          <cell r="K46">
            <v>54</v>
          </cell>
          <cell r="L46">
            <v>3</v>
          </cell>
          <cell r="M46">
            <v>3</v>
          </cell>
          <cell r="N46">
            <v>0</v>
          </cell>
          <cell r="O46">
            <v>0</v>
          </cell>
          <cell r="P46">
            <v>10</v>
          </cell>
          <cell r="Q46" t="str">
            <v>10. Cultura, recreación y deporte</v>
          </cell>
          <cell r="R46" t="str">
            <v>10.</v>
          </cell>
        </row>
        <row r="47">
          <cell r="B47" t="str">
            <v>216</v>
          </cell>
          <cell r="C47" t="str">
            <v>01</v>
          </cell>
          <cell r="D47" t="str">
            <v>ORQUESTA FILARMONICA DE BOGOTA, D.C..</v>
          </cell>
          <cell r="E47" t="str">
            <v>Orquesta Filarmónica de Bogotá</v>
          </cell>
          <cell r="F47" t="str">
            <v>Educación, Cultura, Recreación y Deporte</v>
          </cell>
          <cell r="G47" t="str">
            <v>Establecimiento Públicos</v>
          </cell>
          <cell r="H47" t="str">
            <v>EP</v>
          </cell>
          <cell r="I47" t="str">
            <v>CULTURA, RECREACION Y DEPORTE</v>
          </cell>
          <cell r="J47">
            <v>54</v>
          </cell>
          <cell r="K47">
            <v>54</v>
          </cell>
          <cell r="L47">
            <v>3</v>
          </cell>
          <cell r="M47">
            <v>3</v>
          </cell>
          <cell r="N47">
            <v>0</v>
          </cell>
          <cell r="O47">
            <v>0</v>
          </cell>
          <cell r="P47">
            <v>11</v>
          </cell>
          <cell r="Q47" t="str">
            <v>10. Cultura, recreación y deporte</v>
          </cell>
          <cell r="R47" t="str">
            <v>10.</v>
          </cell>
        </row>
        <row r="48">
          <cell r="B48" t="str">
            <v>217</v>
          </cell>
          <cell r="C48" t="str">
            <v>01</v>
          </cell>
          <cell r="D48" t="str">
            <v>FONDO DE VIGILANCIA Y SEGURIDAD DE BOGOTA, D.C..</v>
          </cell>
          <cell r="E48" t="str">
            <v>Fondo de Vigilancia y Seguridad</v>
          </cell>
          <cell r="F48" t="str">
            <v>Gobierno</v>
          </cell>
          <cell r="G48" t="str">
            <v>Establecimiento Públicos</v>
          </cell>
          <cell r="H48" t="str">
            <v>EP</v>
          </cell>
          <cell r="I48" t="str">
            <v>GOBIERNO, SEGURIDAD Y CONVIVENCIA</v>
          </cell>
          <cell r="J48">
            <v>54</v>
          </cell>
          <cell r="K48">
            <v>54</v>
          </cell>
          <cell r="L48">
            <v>3</v>
          </cell>
          <cell r="M48">
            <v>3</v>
          </cell>
          <cell r="N48">
            <v>0</v>
          </cell>
          <cell r="O48">
            <v>0</v>
          </cell>
          <cell r="P48">
            <v>12</v>
          </cell>
          <cell r="Q48" t="str">
            <v>2.  Gobierno, Seguridad y Convivencia</v>
          </cell>
          <cell r="R48" t="str">
            <v>02.</v>
          </cell>
        </row>
        <row r="49">
          <cell r="B49" t="str">
            <v>218</v>
          </cell>
          <cell r="C49" t="str">
            <v>01</v>
          </cell>
          <cell r="D49" t="str">
            <v>JARDIN BOTANICO DE BOGOTA JOSE CELESTINO MUTIS..</v>
          </cell>
          <cell r="E49" t="str">
            <v>Jardín Botánico "José Celestino Mutis"</v>
          </cell>
          <cell r="F49" t="str">
            <v>Hábitat y Ambiente</v>
          </cell>
          <cell r="G49" t="str">
            <v>Establecimiento Públicos</v>
          </cell>
          <cell r="H49" t="str">
            <v>EP</v>
          </cell>
          <cell r="I49" t="str">
            <v>AMBIENTE</v>
          </cell>
          <cell r="J49">
            <v>54</v>
          </cell>
          <cell r="K49">
            <v>54</v>
          </cell>
          <cell r="L49">
            <v>3</v>
          </cell>
          <cell r="M49">
            <v>3</v>
          </cell>
          <cell r="N49">
            <v>0</v>
          </cell>
          <cell r="O49">
            <v>0</v>
          </cell>
          <cell r="P49">
            <v>13</v>
          </cell>
          <cell r="Q49" t="str">
            <v>11. Ambiente</v>
          </cell>
          <cell r="R49" t="str">
            <v>11.</v>
          </cell>
        </row>
        <row r="50">
          <cell r="B50" t="str">
            <v>219</v>
          </cell>
          <cell r="C50" t="str">
            <v>01</v>
          </cell>
          <cell r="D50" t="str">
            <v>INSTITUTO PARA LA INVESTIGACION EDUCATIVA Y EL DESARROLLO PEDAGOGICO- IDEP..</v>
          </cell>
          <cell r="E50" t="str">
            <v>IDEP</v>
          </cell>
          <cell r="F50" t="str">
            <v>Educación, Cultura, Recreación y Deporte</v>
          </cell>
          <cell r="G50" t="str">
            <v>Establecimiento Públicos</v>
          </cell>
          <cell r="H50" t="str">
            <v>EP</v>
          </cell>
          <cell r="I50" t="str">
            <v>EDUCACION</v>
          </cell>
          <cell r="J50">
            <v>54</v>
          </cell>
          <cell r="K50">
            <v>54</v>
          </cell>
          <cell r="L50">
            <v>3</v>
          </cell>
          <cell r="M50">
            <v>3</v>
          </cell>
          <cell r="N50">
            <v>0</v>
          </cell>
          <cell r="O50">
            <v>0</v>
          </cell>
          <cell r="P50">
            <v>14</v>
          </cell>
          <cell r="Q50" t="str">
            <v>7.  Educación</v>
          </cell>
          <cell r="R50" t="str">
            <v>07.</v>
          </cell>
        </row>
        <row r="51">
          <cell r="B51" t="str">
            <v>220</v>
          </cell>
          <cell r="C51" t="str">
            <v>01</v>
          </cell>
          <cell r="D51" t="str">
            <v>INSTITUTO DISTRITAL DE LA PARTICIPACION Y ACCION COMUNAL.</v>
          </cell>
          <cell r="E51" t="str">
            <v>Instituto Distrital de la Participación y Acción Comunal</v>
          </cell>
          <cell r="F51" t="str">
            <v>Gobierno</v>
          </cell>
          <cell r="G51" t="str">
            <v>Establecimiento Públicos</v>
          </cell>
          <cell r="H51" t="str">
            <v>EP</v>
          </cell>
          <cell r="I51" t="str">
            <v>GOBIERNO, SEGURIDAD Y CONVIVENCIA</v>
          </cell>
          <cell r="J51">
            <v>54</v>
          </cell>
          <cell r="K51">
            <v>54</v>
          </cell>
          <cell r="L51">
            <v>3</v>
          </cell>
          <cell r="M51">
            <v>3</v>
          </cell>
          <cell r="N51">
            <v>0</v>
          </cell>
          <cell r="O51">
            <v>0</v>
          </cell>
          <cell r="P51">
            <v>15</v>
          </cell>
          <cell r="Q51" t="str">
            <v>2.  Gobierno, Seguridad y Convivencia</v>
          </cell>
          <cell r="R51" t="str">
            <v>02.</v>
          </cell>
        </row>
        <row r="52">
          <cell r="B52" t="str">
            <v>221</v>
          </cell>
          <cell r="C52" t="str">
            <v>01</v>
          </cell>
          <cell r="D52" t="str">
            <v>INSTITUTO DISTRITAL DE TURISMO.</v>
          </cell>
          <cell r="E52" t="str">
            <v>Instituto Distrital de Turismo</v>
          </cell>
          <cell r="F52" t="str">
            <v>Desarrollo Económico, Industria y Turismo</v>
          </cell>
          <cell r="G52" t="str">
            <v>Establecimiento Públicos</v>
          </cell>
          <cell r="H52" t="str">
            <v>EP</v>
          </cell>
          <cell r="I52" t="str">
            <v>DESARROLLO ECONÓMICO, INDUSTRIA Y TURISMO</v>
          </cell>
          <cell r="J52">
            <v>54</v>
          </cell>
          <cell r="K52">
            <v>54</v>
          </cell>
          <cell r="L52">
            <v>3</v>
          </cell>
          <cell r="M52">
            <v>3</v>
          </cell>
          <cell r="N52">
            <v>0</v>
          </cell>
          <cell r="O52">
            <v>0</v>
          </cell>
          <cell r="P52">
            <v>16</v>
          </cell>
          <cell r="Q52" t="str">
            <v>5.  Desarrollo Económico, Industria y Comercio</v>
          </cell>
          <cell r="R52" t="str">
            <v>05.</v>
          </cell>
        </row>
        <row r="53">
          <cell r="B53" t="str">
            <v>222</v>
          </cell>
          <cell r="C53" t="str">
            <v>01</v>
          </cell>
          <cell r="D53" t="str">
            <v>INSTITUTO DISTRITAL DE LAS ARTES - IDARTES.</v>
          </cell>
          <cell r="E53" t="str">
            <v>Instituto Distrital de las Artes IDARTES</v>
          </cell>
          <cell r="F53" t="str">
            <v>Educación, Cultura, Recreación y Deporte</v>
          </cell>
          <cell r="G53" t="str">
            <v>Establecimiento Públicos</v>
          </cell>
          <cell r="H53" t="str">
            <v>EP</v>
          </cell>
          <cell r="I53" t="str">
            <v>CULTURA, RECREACION Y DEPORTE</v>
          </cell>
          <cell r="J53">
            <v>54</v>
          </cell>
          <cell r="K53">
            <v>54</v>
          </cell>
          <cell r="L53">
            <v>3</v>
          </cell>
          <cell r="M53">
            <v>3</v>
          </cell>
          <cell r="N53">
            <v>0</v>
          </cell>
          <cell r="O53">
            <v>0</v>
          </cell>
          <cell r="P53">
            <v>17</v>
          </cell>
          <cell r="Q53" t="str">
            <v>10. Cultura, recreación y deporte</v>
          </cell>
          <cell r="R53" t="str">
            <v>10.</v>
          </cell>
        </row>
        <row r="54">
          <cell r="B54" t="str">
            <v>226</v>
          </cell>
          <cell r="C54" t="str">
            <v>01</v>
          </cell>
          <cell r="D54" t="str">
            <v>UNIDAD ADMINISTRATIVA ESPECIAL DE CATASTRO DISTRITAL.</v>
          </cell>
          <cell r="E54" t="str">
            <v>Unidad Administrativa Especial de Catastro Distrital</v>
          </cell>
          <cell r="F54" t="str">
            <v>Hacienda</v>
          </cell>
          <cell r="G54" t="str">
            <v>Establecimiento Públicos</v>
          </cell>
          <cell r="H54" t="str">
            <v>EP</v>
          </cell>
          <cell r="I54" t="str">
            <v>HACIENDA</v>
          </cell>
          <cell r="J54">
            <v>54</v>
          </cell>
          <cell r="K54">
            <v>54</v>
          </cell>
          <cell r="L54">
            <v>3</v>
          </cell>
          <cell r="M54">
            <v>3</v>
          </cell>
          <cell r="N54">
            <v>0</v>
          </cell>
          <cell r="O54">
            <v>0</v>
          </cell>
          <cell r="P54">
            <v>18</v>
          </cell>
          <cell r="Q54" t="str">
            <v>3.  Hacienda</v>
          </cell>
          <cell r="R54" t="str">
            <v>03.</v>
          </cell>
        </row>
        <row r="55">
          <cell r="B55" t="str">
            <v>227</v>
          </cell>
          <cell r="C55" t="str">
            <v>01</v>
          </cell>
          <cell r="D55" t="str">
            <v>UNIDAD ADMINISTRATIVA ESPECIAL DE REHABILITACION Y MANTENIMIENTO VIAL.</v>
          </cell>
          <cell r="E55" t="str">
            <v>Unidad Administrativa Especial de Rehabilitación y Mantenimiento Vial</v>
          </cell>
          <cell r="F55" t="str">
            <v>Movilidad</v>
          </cell>
          <cell r="G55" t="str">
            <v>Establecimiento Públicos</v>
          </cell>
          <cell r="H55" t="str">
            <v>EP</v>
          </cell>
          <cell r="I55" t="str">
            <v>MOVILIDAD</v>
          </cell>
          <cell r="J55">
            <v>54</v>
          </cell>
          <cell r="K55">
            <v>54</v>
          </cell>
          <cell r="L55">
            <v>3</v>
          </cell>
          <cell r="M55">
            <v>3</v>
          </cell>
          <cell r="N55">
            <v>0</v>
          </cell>
          <cell r="O55">
            <v>0</v>
          </cell>
          <cell r="P55">
            <v>19</v>
          </cell>
          <cell r="Q55" t="str">
            <v>6.  Movilidad</v>
          </cell>
          <cell r="R55" t="str">
            <v>06.</v>
          </cell>
        </row>
        <row r="56">
          <cell r="B56" t="str">
            <v>228</v>
          </cell>
          <cell r="C56" t="str">
            <v>01</v>
          </cell>
          <cell r="D56" t="str">
            <v>UNIDAD ADMINISTRATIVA ESPECIAL DE SERVICIOS PUBLICOS - UAESP.</v>
          </cell>
          <cell r="E56" t="str">
            <v>Unidad Administrativa Especial de Servicios Públicos</v>
          </cell>
          <cell r="F56" t="str">
            <v>Servicios Públicos</v>
          </cell>
          <cell r="G56" t="str">
            <v>Establecimiento Públicos</v>
          </cell>
          <cell r="H56" t="str">
            <v>EP</v>
          </cell>
          <cell r="I56" t="str">
            <v>HABITAT</v>
          </cell>
          <cell r="J56">
            <v>54</v>
          </cell>
          <cell r="K56">
            <v>54</v>
          </cell>
          <cell r="L56">
            <v>3</v>
          </cell>
          <cell r="M56">
            <v>3</v>
          </cell>
          <cell r="N56">
            <v>0</v>
          </cell>
          <cell r="O56">
            <v>0</v>
          </cell>
          <cell r="P56">
            <v>20</v>
          </cell>
          <cell r="Q56" t="str">
            <v>12. Hábitat</v>
          </cell>
          <cell r="R56" t="str">
            <v>12.</v>
          </cell>
        </row>
        <row r="57">
          <cell r="B57" t="str">
            <v>230</v>
          </cell>
          <cell r="C57" t="str">
            <v>01</v>
          </cell>
          <cell r="D57" t="str">
            <v>UNIVERSIDAD DISTRITAL FRANCISCO JOSE DE CALDAS..</v>
          </cell>
          <cell r="E57" t="str">
            <v>Universidad Distrital Francisco José de Caldas</v>
          </cell>
          <cell r="F57" t="str">
            <v>Educación, Cultura, Recreación y Deporte</v>
          </cell>
          <cell r="G57" t="str">
            <v>Establecimiento Públicos</v>
          </cell>
          <cell r="H57" t="str">
            <v>EP</v>
          </cell>
          <cell r="I57" t="str">
            <v>EDUCACION</v>
          </cell>
          <cell r="J57">
            <v>54</v>
          </cell>
          <cell r="K57">
            <v>54</v>
          </cell>
          <cell r="L57">
            <v>3</v>
          </cell>
          <cell r="M57">
            <v>3</v>
          </cell>
          <cell r="N57">
            <v>0</v>
          </cell>
          <cell r="O57">
            <v>0</v>
          </cell>
          <cell r="P57">
            <v>21</v>
          </cell>
          <cell r="Q57" t="str">
            <v>7.  Educación</v>
          </cell>
          <cell r="R57" t="str">
            <v>07.</v>
          </cell>
        </row>
        <row r="58">
          <cell r="B58" t="str">
            <v>235</v>
          </cell>
          <cell r="C58" t="str">
            <v>01</v>
          </cell>
          <cell r="D58" t="str">
            <v>CONTRALORIA DE BOGOTA.</v>
          </cell>
          <cell r="E58" t="str">
            <v>Contraloría</v>
          </cell>
          <cell r="F58" t="e">
            <v>#N/A</v>
          </cell>
          <cell r="G58" t="str">
            <v>Establecimiento Públicos</v>
          </cell>
          <cell r="H58" t="str">
            <v>EP</v>
          </cell>
          <cell r="I58" t="str">
            <v>OTRAS ENTIDADES</v>
          </cell>
          <cell r="J58">
            <v>54</v>
          </cell>
          <cell r="K58">
            <v>54</v>
          </cell>
          <cell r="L58">
            <v>3</v>
          </cell>
          <cell r="M58">
            <v>3</v>
          </cell>
          <cell r="N58">
            <v>0</v>
          </cell>
          <cell r="O58">
            <v>0</v>
          </cell>
          <cell r="P58">
            <v>22</v>
          </cell>
          <cell r="Q58" t="str">
            <v>14. Otras entidades distritales</v>
          </cell>
          <cell r="R58" t="str">
            <v>14.</v>
          </cell>
        </row>
        <row r="59">
          <cell r="B59" t="str">
            <v>401</v>
          </cell>
          <cell r="C59" t="str">
            <v>01</v>
          </cell>
          <cell r="D59" t="str">
            <v>HOSPITAL LA VICTORIA, III NIVEL, E.S.E..</v>
          </cell>
          <cell r="E59" t="str">
            <v>Hospital La Victoria</v>
          </cell>
          <cell r="F59" t="str">
            <v>Salud</v>
          </cell>
          <cell r="G59" t="str">
            <v>Empresas Sociales del Estado</v>
          </cell>
          <cell r="H59" t="str">
            <v>ES</v>
          </cell>
          <cell r="I59" t="str">
            <v>SALUD</v>
          </cell>
          <cell r="J59">
            <v>0</v>
          </cell>
          <cell r="K59">
            <v>1</v>
          </cell>
          <cell r="L59">
            <v>1</v>
          </cell>
          <cell r="M59">
            <v>0</v>
          </cell>
          <cell r="N59">
            <v>0</v>
          </cell>
          <cell r="O59">
            <v>0</v>
          </cell>
          <cell r="P59">
            <v>1</v>
          </cell>
          <cell r="Q59" t="str">
            <v>8.  Salud</v>
          </cell>
          <cell r="R59" t="str">
            <v>08.</v>
          </cell>
        </row>
        <row r="60">
          <cell r="B60" t="str">
            <v>401</v>
          </cell>
          <cell r="C60" t="str">
            <v>02</v>
          </cell>
          <cell r="D60" t="str">
            <v>HOSPITAL LA VICTORIA, III NIVEL, E.S.E..</v>
          </cell>
          <cell r="E60" t="str">
            <v>Hospital La Victoria</v>
          </cell>
          <cell r="F60" t="str">
            <v>Salud</v>
          </cell>
          <cell r="G60" t="str">
            <v>Empresas Sociales del Estado</v>
          </cell>
          <cell r="H60" t="str">
            <v>ES</v>
          </cell>
          <cell r="I60" t="str">
            <v>SALUD</v>
          </cell>
          <cell r="J60">
            <v>0</v>
          </cell>
          <cell r="K60">
            <v>1</v>
          </cell>
          <cell r="L60">
            <v>1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  <cell r="Q60" t="str">
            <v>8.  Salud</v>
          </cell>
          <cell r="R60" t="str">
            <v>08.</v>
          </cell>
        </row>
        <row r="61">
          <cell r="B61" t="str">
            <v>402</v>
          </cell>
          <cell r="C61" t="str">
            <v>01</v>
          </cell>
          <cell r="D61" t="str">
            <v>HOSPITAL EL TUNAL, III NIVEL, E.S.E..</v>
          </cell>
          <cell r="E61" t="str">
            <v>Hospital Tunal</v>
          </cell>
          <cell r="F61" t="str">
            <v>Salud</v>
          </cell>
          <cell r="G61" t="str">
            <v>Empresas Sociales del Estado</v>
          </cell>
          <cell r="H61" t="str">
            <v>ES</v>
          </cell>
          <cell r="I61" t="str">
            <v>SALUD</v>
          </cell>
          <cell r="J61">
            <v>0</v>
          </cell>
          <cell r="K61">
            <v>1</v>
          </cell>
          <cell r="L61">
            <v>1</v>
          </cell>
          <cell r="M61">
            <v>0</v>
          </cell>
          <cell r="N61">
            <v>0</v>
          </cell>
          <cell r="O61">
            <v>0</v>
          </cell>
          <cell r="P61">
            <v>3</v>
          </cell>
          <cell r="Q61" t="str">
            <v>8.  Salud</v>
          </cell>
          <cell r="R61" t="str">
            <v>08.</v>
          </cell>
        </row>
        <row r="62">
          <cell r="B62" t="str">
            <v>403</v>
          </cell>
          <cell r="C62" t="str">
            <v>01</v>
          </cell>
          <cell r="D62" t="str">
            <v>HOSPITAL SIMÓN BOLÍVAR, III NIVEL, E.S.E..</v>
          </cell>
          <cell r="E62" t="str">
            <v>Hospital Simón Bolivar</v>
          </cell>
          <cell r="F62" t="str">
            <v>Salud</v>
          </cell>
          <cell r="G62" t="str">
            <v>Empresas Sociales del Estado</v>
          </cell>
          <cell r="H62" t="str">
            <v>ES</v>
          </cell>
          <cell r="I62" t="str">
            <v>SALUD</v>
          </cell>
          <cell r="J62">
            <v>0</v>
          </cell>
          <cell r="K62">
            <v>1</v>
          </cell>
          <cell r="L62">
            <v>1</v>
          </cell>
          <cell r="M62">
            <v>0</v>
          </cell>
          <cell r="N62">
            <v>0</v>
          </cell>
          <cell r="O62">
            <v>0</v>
          </cell>
          <cell r="P62">
            <v>4</v>
          </cell>
          <cell r="Q62" t="str">
            <v>8.  Salud</v>
          </cell>
          <cell r="R62" t="str">
            <v>08.</v>
          </cell>
        </row>
        <row r="63">
          <cell r="B63" t="str">
            <v>404</v>
          </cell>
          <cell r="C63" t="str">
            <v>01</v>
          </cell>
          <cell r="D63" t="str">
            <v>HOSPITAL OCCIDENTE DE KENNEDY, III NIVEL, E.S.E..</v>
          </cell>
          <cell r="E63" t="str">
            <v>Hospital Occidente de Kennedy</v>
          </cell>
          <cell r="F63" t="str">
            <v>Salud</v>
          </cell>
          <cell r="G63" t="str">
            <v>Empresas Sociales del Estado</v>
          </cell>
          <cell r="H63" t="str">
            <v>ES</v>
          </cell>
          <cell r="I63" t="str">
            <v>SALUD</v>
          </cell>
          <cell r="J63">
            <v>0</v>
          </cell>
          <cell r="K63">
            <v>1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5</v>
          </cell>
          <cell r="Q63" t="str">
            <v>8.  Salud</v>
          </cell>
          <cell r="R63" t="str">
            <v>08.</v>
          </cell>
        </row>
        <row r="64">
          <cell r="B64" t="str">
            <v>405</v>
          </cell>
          <cell r="C64" t="str">
            <v>01</v>
          </cell>
          <cell r="D64" t="str">
            <v>HOSPITAL SANTA CLARA, III NIVEL, E.S.E..</v>
          </cell>
          <cell r="E64" t="str">
            <v>Hospital Santa Clara</v>
          </cell>
          <cell r="F64" t="str">
            <v>Salud</v>
          </cell>
          <cell r="G64" t="str">
            <v>Empresas Sociales del Estado</v>
          </cell>
          <cell r="H64" t="str">
            <v>ES</v>
          </cell>
          <cell r="I64" t="str">
            <v>SALUD</v>
          </cell>
          <cell r="J64">
            <v>0</v>
          </cell>
          <cell r="K64">
            <v>1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6</v>
          </cell>
          <cell r="Q64" t="str">
            <v>8.  Salud</v>
          </cell>
          <cell r="R64" t="str">
            <v>08.</v>
          </cell>
        </row>
        <row r="65">
          <cell r="B65" t="str">
            <v>406</v>
          </cell>
          <cell r="C65" t="str">
            <v>01</v>
          </cell>
          <cell r="D65" t="str">
            <v>HOSPITAL BOSA, II NIVEL, E.S.E..</v>
          </cell>
          <cell r="E65" t="str">
            <v>Hospital Bosa</v>
          </cell>
          <cell r="F65" t="str">
            <v>Salud</v>
          </cell>
          <cell r="G65" t="str">
            <v>Empresas Sociales del Estado</v>
          </cell>
          <cell r="H65" t="str">
            <v>ES</v>
          </cell>
          <cell r="I65" t="str">
            <v>SALUD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7</v>
          </cell>
          <cell r="Q65" t="str">
            <v>8.  Salud</v>
          </cell>
          <cell r="R65" t="str">
            <v>08.</v>
          </cell>
        </row>
        <row r="66">
          <cell r="B66" t="str">
            <v>407</v>
          </cell>
          <cell r="C66" t="str">
            <v>01</v>
          </cell>
          <cell r="D66" t="str">
            <v>HOSPITAL ENGATIVA, II NIVEL, E.S.E..</v>
          </cell>
          <cell r="E66" t="str">
            <v>Hospital Engativá</v>
          </cell>
          <cell r="F66" t="str">
            <v>Salud</v>
          </cell>
          <cell r="G66" t="str">
            <v>Empresas Sociales del Estado</v>
          </cell>
          <cell r="H66" t="str">
            <v>ES</v>
          </cell>
          <cell r="I66" t="str">
            <v>SALUD</v>
          </cell>
          <cell r="J66">
            <v>0</v>
          </cell>
          <cell r="K66">
            <v>1</v>
          </cell>
          <cell r="L66">
            <v>1</v>
          </cell>
          <cell r="M66">
            <v>0</v>
          </cell>
          <cell r="N66">
            <v>0</v>
          </cell>
          <cell r="O66">
            <v>0</v>
          </cell>
          <cell r="P66">
            <v>8</v>
          </cell>
          <cell r="Q66" t="str">
            <v>8.  Salud</v>
          </cell>
          <cell r="R66" t="str">
            <v>08.</v>
          </cell>
        </row>
        <row r="67">
          <cell r="B67" t="str">
            <v>408</v>
          </cell>
          <cell r="C67" t="str">
            <v>01</v>
          </cell>
          <cell r="D67" t="str">
            <v>HOSPITAL FONTIBON, II NIVEL, E.S.E..</v>
          </cell>
          <cell r="E67" t="str">
            <v>Hospital Fontibón</v>
          </cell>
          <cell r="F67" t="str">
            <v>Salud</v>
          </cell>
          <cell r="G67" t="str">
            <v>Empresas Sociales del Estado</v>
          </cell>
          <cell r="H67" t="str">
            <v>ES</v>
          </cell>
          <cell r="I67" t="str">
            <v>SALUD</v>
          </cell>
          <cell r="J67">
            <v>0</v>
          </cell>
          <cell r="K67">
            <v>1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9</v>
          </cell>
          <cell r="Q67" t="str">
            <v>8.  Salud</v>
          </cell>
          <cell r="R67" t="str">
            <v>08.</v>
          </cell>
        </row>
        <row r="68">
          <cell r="B68" t="str">
            <v>409</v>
          </cell>
          <cell r="C68" t="str">
            <v>01</v>
          </cell>
          <cell r="D68" t="str">
            <v>HOSPITAL MEISSEN, II NIVEL, E.S.E..</v>
          </cell>
          <cell r="E68" t="str">
            <v>Hospital Meissen</v>
          </cell>
          <cell r="F68" t="str">
            <v>Salud</v>
          </cell>
          <cell r="G68" t="str">
            <v>Empresas Sociales del Estado</v>
          </cell>
          <cell r="H68" t="str">
            <v>ES</v>
          </cell>
          <cell r="I68" t="str">
            <v>SALUD</v>
          </cell>
          <cell r="J68">
            <v>0</v>
          </cell>
          <cell r="K68">
            <v>1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>
            <v>10</v>
          </cell>
          <cell r="Q68" t="str">
            <v>8.  Salud</v>
          </cell>
          <cell r="R68" t="str">
            <v>08.</v>
          </cell>
        </row>
        <row r="69">
          <cell r="B69" t="str">
            <v>410</v>
          </cell>
          <cell r="C69" t="str">
            <v>01</v>
          </cell>
          <cell r="D69" t="str">
            <v>HOSPITAL TUNJUELITO, II NIVEL, E.S.E..</v>
          </cell>
          <cell r="E69" t="str">
            <v>Hospital Tunjuelito</v>
          </cell>
          <cell r="F69" t="str">
            <v>Salud</v>
          </cell>
          <cell r="G69" t="str">
            <v>Empresas Sociales del Estado</v>
          </cell>
          <cell r="H69" t="str">
            <v>ES</v>
          </cell>
          <cell r="I69" t="str">
            <v>SALUD</v>
          </cell>
          <cell r="J69">
            <v>0</v>
          </cell>
          <cell r="K69">
            <v>1</v>
          </cell>
          <cell r="L69">
            <v>1</v>
          </cell>
          <cell r="M69">
            <v>0</v>
          </cell>
          <cell r="N69">
            <v>0</v>
          </cell>
          <cell r="O69">
            <v>0</v>
          </cell>
          <cell r="P69">
            <v>11</v>
          </cell>
          <cell r="Q69" t="str">
            <v>8.  Salud</v>
          </cell>
          <cell r="R69" t="str">
            <v>08.</v>
          </cell>
        </row>
        <row r="70">
          <cell r="B70" t="str">
            <v>411</v>
          </cell>
          <cell r="C70" t="str">
            <v>01</v>
          </cell>
          <cell r="D70" t="str">
            <v>HOSPITAL CENTRO ORIENTE, II NIVEL, E.S.E..</v>
          </cell>
          <cell r="E70" t="str">
            <v>Hospital Centro Oriente</v>
          </cell>
          <cell r="F70" t="str">
            <v>Salud</v>
          </cell>
          <cell r="G70" t="str">
            <v>Empresas Sociales del Estado</v>
          </cell>
          <cell r="H70" t="str">
            <v>ES</v>
          </cell>
          <cell r="I70" t="str">
            <v>SALUD</v>
          </cell>
          <cell r="J70">
            <v>0</v>
          </cell>
          <cell r="K70">
            <v>1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12</v>
          </cell>
          <cell r="Q70" t="str">
            <v>8.  Salud</v>
          </cell>
          <cell r="R70" t="str">
            <v>08.</v>
          </cell>
        </row>
        <row r="71">
          <cell r="B71" t="str">
            <v>412</v>
          </cell>
          <cell r="C71" t="str">
            <v>01</v>
          </cell>
          <cell r="D71" t="str">
            <v>HOSPITAL SAN BLAS, II NIVEL, E.S.E..</v>
          </cell>
          <cell r="E71" t="str">
            <v>Hospital San Blas</v>
          </cell>
          <cell r="F71" t="str">
            <v>Salud</v>
          </cell>
          <cell r="G71" t="str">
            <v>Empresas Sociales del Estado</v>
          </cell>
          <cell r="H71" t="str">
            <v>ES</v>
          </cell>
          <cell r="I71" t="str">
            <v>SALUD</v>
          </cell>
          <cell r="J71">
            <v>0</v>
          </cell>
          <cell r="K71">
            <v>1</v>
          </cell>
          <cell r="L71">
            <v>1</v>
          </cell>
          <cell r="M71">
            <v>0</v>
          </cell>
          <cell r="N71">
            <v>0</v>
          </cell>
          <cell r="O71">
            <v>0</v>
          </cell>
          <cell r="P71">
            <v>13</v>
          </cell>
          <cell r="Q71" t="str">
            <v>8.  Salud</v>
          </cell>
          <cell r="R71" t="str">
            <v>08.</v>
          </cell>
        </row>
        <row r="72">
          <cell r="B72" t="str">
            <v>413</v>
          </cell>
          <cell r="C72" t="str">
            <v>01</v>
          </cell>
          <cell r="D72" t="str">
            <v>HOSPITAL CHAPINERO, I NIVEL, E.S.E..</v>
          </cell>
          <cell r="E72" t="str">
            <v>Hospital Chapinero</v>
          </cell>
          <cell r="F72" t="str">
            <v>Salud</v>
          </cell>
          <cell r="G72" t="str">
            <v>Empresas Sociales del Estado</v>
          </cell>
          <cell r="H72" t="str">
            <v>ES</v>
          </cell>
          <cell r="I72" t="str">
            <v>SALUD</v>
          </cell>
          <cell r="J72">
            <v>0</v>
          </cell>
          <cell r="K72">
            <v>1</v>
          </cell>
          <cell r="L72">
            <v>1</v>
          </cell>
          <cell r="M72">
            <v>0</v>
          </cell>
          <cell r="N72">
            <v>0</v>
          </cell>
          <cell r="O72">
            <v>0</v>
          </cell>
          <cell r="P72">
            <v>14</v>
          </cell>
          <cell r="Q72" t="str">
            <v>8.  Salud</v>
          </cell>
          <cell r="R72" t="str">
            <v>08.</v>
          </cell>
        </row>
        <row r="73">
          <cell r="B73" t="str">
            <v>414</v>
          </cell>
          <cell r="C73" t="str">
            <v>01</v>
          </cell>
          <cell r="D73" t="str">
            <v>HOSPITAL SUBA, I NIVEL, E.S.E..</v>
          </cell>
          <cell r="E73" t="str">
            <v>Hospital Suba</v>
          </cell>
          <cell r="F73" t="str">
            <v>Salud</v>
          </cell>
          <cell r="G73" t="str">
            <v>Empresas Sociales del Estado</v>
          </cell>
          <cell r="H73" t="str">
            <v>ES</v>
          </cell>
          <cell r="I73" t="str">
            <v>SALUD</v>
          </cell>
          <cell r="J73">
            <v>0</v>
          </cell>
          <cell r="K73">
            <v>1</v>
          </cell>
          <cell r="L73">
            <v>1</v>
          </cell>
          <cell r="M73">
            <v>0</v>
          </cell>
          <cell r="N73">
            <v>0</v>
          </cell>
          <cell r="O73">
            <v>0</v>
          </cell>
          <cell r="P73">
            <v>15</v>
          </cell>
          <cell r="Q73" t="str">
            <v>8.  Salud</v>
          </cell>
          <cell r="R73" t="str">
            <v>08.</v>
          </cell>
        </row>
        <row r="74">
          <cell r="B74" t="str">
            <v>415</v>
          </cell>
          <cell r="C74" t="str">
            <v>01</v>
          </cell>
          <cell r="D74" t="str">
            <v>HOSPITAL USAQUÉN, I NIVEL, E.S.E..</v>
          </cell>
          <cell r="E74" t="str">
            <v>Hospital Usaquén</v>
          </cell>
          <cell r="F74" t="str">
            <v>Salud</v>
          </cell>
          <cell r="G74" t="str">
            <v>Empresas Sociales del Estado</v>
          </cell>
          <cell r="H74" t="str">
            <v>ES</v>
          </cell>
          <cell r="I74" t="str">
            <v>SALUD</v>
          </cell>
          <cell r="J74">
            <v>0</v>
          </cell>
          <cell r="K74">
            <v>1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16</v>
          </cell>
          <cell r="Q74" t="str">
            <v>8.  Salud</v>
          </cell>
          <cell r="R74" t="str">
            <v>08.</v>
          </cell>
        </row>
        <row r="75">
          <cell r="B75" t="str">
            <v>416</v>
          </cell>
          <cell r="C75" t="str">
            <v>01</v>
          </cell>
          <cell r="D75" t="str">
            <v>HOSPITAL USME, I NIVEL, E.S.E..</v>
          </cell>
          <cell r="E75" t="str">
            <v>Hospital Usme</v>
          </cell>
          <cell r="F75" t="str">
            <v>Salud</v>
          </cell>
          <cell r="G75" t="str">
            <v>Empresas Sociales del Estado</v>
          </cell>
          <cell r="H75" t="str">
            <v>ES</v>
          </cell>
          <cell r="I75" t="str">
            <v>SALUD</v>
          </cell>
          <cell r="J75">
            <v>0</v>
          </cell>
          <cell r="K75">
            <v>1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17</v>
          </cell>
          <cell r="Q75" t="str">
            <v>8.  Salud</v>
          </cell>
          <cell r="R75" t="str">
            <v>08.</v>
          </cell>
        </row>
        <row r="76">
          <cell r="B76" t="str">
            <v>417</v>
          </cell>
          <cell r="C76" t="str">
            <v>01</v>
          </cell>
          <cell r="D76" t="str">
            <v>HOSPITAL DEL SUR, I NIVEL, E.S.E..</v>
          </cell>
          <cell r="E76" t="str">
            <v>Hospital del Sur</v>
          </cell>
          <cell r="F76" t="str">
            <v>Salud</v>
          </cell>
          <cell r="G76" t="str">
            <v>Empresas Sociales del Estado</v>
          </cell>
          <cell r="H76" t="str">
            <v>ES</v>
          </cell>
          <cell r="I76" t="str">
            <v>SALUD</v>
          </cell>
          <cell r="J76">
            <v>0</v>
          </cell>
          <cell r="K76">
            <v>1</v>
          </cell>
          <cell r="L76">
            <v>1</v>
          </cell>
          <cell r="M76">
            <v>0</v>
          </cell>
          <cell r="N76">
            <v>0</v>
          </cell>
          <cell r="O76">
            <v>0</v>
          </cell>
          <cell r="P76">
            <v>18</v>
          </cell>
          <cell r="Q76" t="str">
            <v>8.  Salud</v>
          </cell>
          <cell r="R76" t="str">
            <v>08.</v>
          </cell>
        </row>
        <row r="77">
          <cell r="B77" t="str">
            <v>418</v>
          </cell>
          <cell r="C77" t="str">
            <v>01</v>
          </cell>
          <cell r="D77" t="str">
            <v>HOSPITAL NAZARET, I NIVEL, E.S.E..</v>
          </cell>
          <cell r="E77" t="str">
            <v>Hospital Nazareth</v>
          </cell>
          <cell r="F77" t="str">
            <v>Salud</v>
          </cell>
          <cell r="G77" t="str">
            <v>Empresas Sociales del Estado</v>
          </cell>
          <cell r="H77" t="str">
            <v>ES</v>
          </cell>
          <cell r="I77" t="str">
            <v>SALUD</v>
          </cell>
          <cell r="J77">
            <v>0</v>
          </cell>
          <cell r="K77">
            <v>1</v>
          </cell>
          <cell r="L77">
            <v>1</v>
          </cell>
          <cell r="M77">
            <v>0</v>
          </cell>
          <cell r="N77">
            <v>0</v>
          </cell>
          <cell r="O77">
            <v>0</v>
          </cell>
          <cell r="P77">
            <v>19</v>
          </cell>
          <cell r="Q77" t="str">
            <v>8.  Salud</v>
          </cell>
          <cell r="R77" t="str">
            <v>08.</v>
          </cell>
        </row>
        <row r="78">
          <cell r="B78" t="str">
            <v>419</v>
          </cell>
          <cell r="C78" t="str">
            <v>01</v>
          </cell>
          <cell r="D78" t="str">
            <v>HOSPITAL PABLO VI BOSA, I NIVEL, E.S.E..</v>
          </cell>
          <cell r="E78" t="str">
            <v>Hospital Pablo VI de Bosa</v>
          </cell>
          <cell r="F78" t="str">
            <v>Salud</v>
          </cell>
          <cell r="G78" t="str">
            <v>Empresas Sociales del Estado</v>
          </cell>
          <cell r="H78" t="str">
            <v>ES</v>
          </cell>
          <cell r="I78" t="str">
            <v>SALUD</v>
          </cell>
          <cell r="J78">
            <v>0</v>
          </cell>
          <cell r="K78">
            <v>1</v>
          </cell>
          <cell r="L78">
            <v>1</v>
          </cell>
          <cell r="M78">
            <v>0</v>
          </cell>
          <cell r="N78">
            <v>0</v>
          </cell>
          <cell r="O78">
            <v>0</v>
          </cell>
          <cell r="P78">
            <v>20</v>
          </cell>
          <cell r="Q78" t="str">
            <v>8.  Salud</v>
          </cell>
          <cell r="R78" t="str">
            <v>08.</v>
          </cell>
        </row>
        <row r="79">
          <cell r="B79" t="str">
            <v>420</v>
          </cell>
          <cell r="C79" t="str">
            <v>01</v>
          </cell>
          <cell r="D79" t="str">
            <v>HOSPITAL SAN CRISTÓBAL, I NIVEL, E.S.E..</v>
          </cell>
          <cell r="E79" t="str">
            <v>Hospital San Cristóbal</v>
          </cell>
          <cell r="F79" t="str">
            <v>Salud</v>
          </cell>
          <cell r="G79" t="str">
            <v>Empresas Sociales del Estado</v>
          </cell>
          <cell r="H79" t="str">
            <v>ES</v>
          </cell>
          <cell r="I79" t="str">
            <v>SALUD</v>
          </cell>
          <cell r="J79">
            <v>0</v>
          </cell>
          <cell r="K79">
            <v>1</v>
          </cell>
          <cell r="L79">
            <v>1</v>
          </cell>
          <cell r="M79">
            <v>0</v>
          </cell>
          <cell r="N79">
            <v>0</v>
          </cell>
          <cell r="O79">
            <v>0</v>
          </cell>
          <cell r="P79">
            <v>21</v>
          </cell>
          <cell r="Q79" t="str">
            <v>8.  Salud</v>
          </cell>
          <cell r="R79" t="str">
            <v>08.</v>
          </cell>
        </row>
        <row r="80">
          <cell r="B80" t="str">
            <v>421</v>
          </cell>
          <cell r="C80" t="str">
            <v>01</v>
          </cell>
          <cell r="D80" t="str">
            <v>HOSPITAL RAFAEL URIBE URIBE, I NIVEL, E.S.E..</v>
          </cell>
          <cell r="E80" t="str">
            <v>Hospital Rafael Uribe</v>
          </cell>
          <cell r="F80" t="str">
            <v>Salud</v>
          </cell>
          <cell r="G80" t="str">
            <v>Empresas Sociales del Estado</v>
          </cell>
          <cell r="H80" t="str">
            <v>ES</v>
          </cell>
          <cell r="I80" t="str">
            <v>SALUD</v>
          </cell>
          <cell r="J80">
            <v>0</v>
          </cell>
          <cell r="K80">
            <v>1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22</v>
          </cell>
          <cell r="Q80" t="str">
            <v>8.  Salud</v>
          </cell>
          <cell r="R80" t="str">
            <v>08.</v>
          </cell>
        </row>
        <row r="81">
          <cell r="B81" t="str">
            <v>422</v>
          </cell>
          <cell r="C81" t="str">
            <v>01</v>
          </cell>
          <cell r="D81" t="str">
            <v>HOSPITAL VISTA HERMOSA, I NIVEL, E.S.E..</v>
          </cell>
          <cell r="E81" t="str">
            <v>Hospital Vista Hermosa</v>
          </cell>
          <cell r="F81" t="str">
            <v>Salud</v>
          </cell>
          <cell r="G81" t="str">
            <v>Empresas Sociales del Estado</v>
          </cell>
          <cell r="H81" t="str">
            <v>ES</v>
          </cell>
          <cell r="I81" t="str">
            <v>SALUD</v>
          </cell>
          <cell r="J81">
            <v>0</v>
          </cell>
          <cell r="K81">
            <v>1</v>
          </cell>
          <cell r="L81">
            <v>1</v>
          </cell>
          <cell r="M81">
            <v>0</v>
          </cell>
          <cell r="N81">
            <v>0</v>
          </cell>
          <cell r="O81">
            <v>0</v>
          </cell>
          <cell r="P81">
            <v>23</v>
          </cell>
          <cell r="Q81" t="str">
            <v>8.  Salud</v>
          </cell>
          <cell r="R81" t="str">
            <v>08.</v>
          </cell>
        </row>
        <row r="82">
          <cell r="B82" t="str">
            <v>001</v>
          </cell>
          <cell r="C82" t="str">
            <v>01</v>
          </cell>
          <cell r="D82" t="str">
            <v>FDL USAQUEN..</v>
          </cell>
          <cell r="E82" t="str">
            <v>FDL Usaquén</v>
          </cell>
          <cell r="F82" t="str">
            <v>Participación Ciudadana y Desarrollo Local</v>
          </cell>
          <cell r="G82" t="str">
            <v>FONDOS DE DESARROLLO LOCAL</v>
          </cell>
          <cell r="H82" t="str">
            <v>FD</v>
          </cell>
          <cell r="I82" t="str">
            <v>SECRETARIA DE GOBIERNO</v>
          </cell>
          <cell r="J82">
            <v>0</v>
          </cell>
          <cell r="K82">
            <v>54</v>
          </cell>
          <cell r="L82">
            <v>54</v>
          </cell>
          <cell r="M82">
            <v>0</v>
          </cell>
          <cell r="N82">
            <v>0</v>
          </cell>
          <cell r="O82">
            <v>0</v>
          </cell>
          <cell r="P82">
            <v>1</v>
          </cell>
          <cell r="Q82" t="str">
            <v>NT</v>
          </cell>
          <cell r="R82" t="str">
            <v>NT</v>
          </cell>
        </row>
        <row r="83">
          <cell r="B83" t="str">
            <v>002</v>
          </cell>
          <cell r="C83" t="str">
            <v>01</v>
          </cell>
          <cell r="D83" t="str">
            <v>FDL CHAPINERO..</v>
          </cell>
          <cell r="E83" t="str">
            <v>FDL Chapinero</v>
          </cell>
          <cell r="F83" t="str">
            <v>Participación Ciudadana y Desarrollo Local</v>
          </cell>
          <cell r="G83" t="str">
            <v>FONDOS DE DESARROLLO LOCAL</v>
          </cell>
          <cell r="H83" t="str">
            <v>FD</v>
          </cell>
          <cell r="I83" t="str">
            <v>SECRETARIA DE GOBIERNO</v>
          </cell>
          <cell r="J83">
            <v>0</v>
          </cell>
          <cell r="K83">
            <v>54</v>
          </cell>
          <cell r="L83">
            <v>54</v>
          </cell>
          <cell r="M83">
            <v>0</v>
          </cell>
          <cell r="N83">
            <v>0</v>
          </cell>
          <cell r="O83">
            <v>0</v>
          </cell>
          <cell r="P83">
            <v>2</v>
          </cell>
          <cell r="Q83" t="str">
            <v>NT</v>
          </cell>
          <cell r="R83" t="str">
            <v>NT</v>
          </cell>
        </row>
        <row r="84">
          <cell r="B84" t="str">
            <v>003</v>
          </cell>
          <cell r="C84" t="str">
            <v>01</v>
          </cell>
          <cell r="D84" t="str">
            <v>FDL SANTAFE..</v>
          </cell>
          <cell r="E84" t="str">
            <v>FDL Santafé</v>
          </cell>
          <cell r="F84" t="str">
            <v>Participación Ciudadana y Desarrollo Local</v>
          </cell>
          <cell r="G84" t="str">
            <v>FONDOS DE DESARROLLO LOCAL</v>
          </cell>
          <cell r="H84" t="str">
            <v>FD</v>
          </cell>
          <cell r="I84" t="str">
            <v>SECRETARIA DE GOBIERNO</v>
          </cell>
          <cell r="J84">
            <v>0</v>
          </cell>
          <cell r="K84">
            <v>54</v>
          </cell>
          <cell r="L84">
            <v>54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  <cell r="Q84" t="str">
            <v>NT</v>
          </cell>
          <cell r="R84" t="str">
            <v>NT</v>
          </cell>
        </row>
        <row r="85">
          <cell r="B85" t="str">
            <v>004</v>
          </cell>
          <cell r="C85" t="str">
            <v>01</v>
          </cell>
          <cell r="D85" t="str">
            <v>FDL SAN CRISTOBAL..</v>
          </cell>
          <cell r="E85" t="str">
            <v>FDL San Cristobal</v>
          </cell>
          <cell r="F85" t="str">
            <v>Participación Ciudadana y Desarrollo Local</v>
          </cell>
          <cell r="G85" t="str">
            <v>FONDOS DE DESARROLLO LOCAL</v>
          </cell>
          <cell r="H85" t="str">
            <v>FD</v>
          </cell>
          <cell r="I85" t="str">
            <v>SECRETARIA DE GOBIERNO</v>
          </cell>
          <cell r="J85">
            <v>0</v>
          </cell>
          <cell r="K85">
            <v>54</v>
          </cell>
          <cell r="L85">
            <v>54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  <cell r="Q85" t="str">
            <v>NT</v>
          </cell>
          <cell r="R85" t="str">
            <v>NT</v>
          </cell>
        </row>
        <row r="86">
          <cell r="B86" t="str">
            <v>005</v>
          </cell>
          <cell r="C86" t="str">
            <v>01</v>
          </cell>
          <cell r="D86" t="str">
            <v>FDL USME..</v>
          </cell>
          <cell r="E86" t="str">
            <v>FDL Usme</v>
          </cell>
          <cell r="F86" t="str">
            <v>Participación Ciudadana y Desarrollo Local</v>
          </cell>
          <cell r="G86" t="str">
            <v>FONDOS DE DESARROLLO LOCAL</v>
          </cell>
          <cell r="H86" t="str">
            <v>FD</v>
          </cell>
          <cell r="I86" t="str">
            <v>SECRETARIA DE GOBIERNO</v>
          </cell>
          <cell r="J86">
            <v>0</v>
          </cell>
          <cell r="K86">
            <v>54</v>
          </cell>
          <cell r="L86">
            <v>54</v>
          </cell>
          <cell r="M86">
            <v>0</v>
          </cell>
          <cell r="N86">
            <v>0</v>
          </cell>
          <cell r="O86">
            <v>0</v>
          </cell>
          <cell r="P86">
            <v>5</v>
          </cell>
          <cell r="Q86" t="str">
            <v>NT</v>
          </cell>
          <cell r="R86" t="str">
            <v>NT</v>
          </cell>
        </row>
        <row r="87">
          <cell r="B87" t="str">
            <v>006</v>
          </cell>
          <cell r="C87" t="str">
            <v>01</v>
          </cell>
          <cell r="D87" t="str">
            <v>FDL TUNJUELITO..</v>
          </cell>
          <cell r="E87" t="str">
            <v>FDL Tunjuelito</v>
          </cell>
          <cell r="F87" t="str">
            <v>Participación Ciudadana y Desarrollo Local</v>
          </cell>
          <cell r="G87" t="str">
            <v>FONDOS DE DESARROLLO LOCAL</v>
          </cell>
          <cell r="H87" t="str">
            <v>FD</v>
          </cell>
          <cell r="I87" t="str">
            <v>SECRETARIA DE GOBIERNO</v>
          </cell>
          <cell r="J87">
            <v>0</v>
          </cell>
          <cell r="K87">
            <v>54</v>
          </cell>
          <cell r="L87">
            <v>54</v>
          </cell>
          <cell r="M87">
            <v>0</v>
          </cell>
          <cell r="N87">
            <v>0</v>
          </cell>
          <cell r="O87">
            <v>0</v>
          </cell>
          <cell r="P87">
            <v>6</v>
          </cell>
          <cell r="Q87" t="str">
            <v>NT</v>
          </cell>
          <cell r="R87" t="str">
            <v>NT</v>
          </cell>
        </row>
        <row r="88">
          <cell r="B88" t="str">
            <v>007</v>
          </cell>
          <cell r="C88" t="str">
            <v>01</v>
          </cell>
          <cell r="D88" t="str">
            <v>FDL BOSA..</v>
          </cell>
          <cell r="E88" t="str">
            <v>FDL Bosa</v>
          </cell>
          <cell r="F88" t="str">
            <v>Participación Ciudadana y Desarrollo Local</v>
          </cell>
          <cell r="G88" t="str">
            <v>FONDOS DE DESARROLLO LOCAL</v>
          </cell>
          <cell r="H88" t="str">
            <v>FD</v>
          </cell>
          <cell r="I88" t="str">
            <v>SECRETARIA DE GOBIERNO</v>
          </cell>
          <cell r="J88">
            <v>0</v>
          </cell>
          <cell r="K88">
            <v>54</v>
          </cell>
          <cell r="L88">
            <v>54</v>
          </cell>
          <cell r="M88">
            <v>0</v>
          </cell>
          <cell r="N88">
            <v>0</v>
          </cell>
          <cell r="O88">
            <v>0</v>
          </cell>
          <cell r="P88">
            <v>7</v>
          </cell>
          <cell r="Q88" t="str">
            <v>NT</v>
          </cell>
          <cell r="R88" t="str">
            <v>NT</v>
          </cell>
        </row>
        <row r="89">
          <cell r="B89" t="str">
            <v>008</v>
          </cell>
          <cell r="C89" t="str">
            <v>01</v>
          </cell>
          <cell r="D89" t="str">
            <v>FDL KENNEDY..</v>
          </cell>
          <cell r="E89" t="str">
            <v>FDL Kennedy</v>
          </cell>
          <cell r="F89" t="str">
            <v>Participación Ciudadana y Desarrollo Local</v>
          </cell>
          <cell r="G89" t="str">
            <v>FONDOS DE DESARROLLO LOCAL</v>
          </cell>
          <cell r="H89" t="str">
            <v>FD</v>
          </cell>
          <cell r="I89" t="str">
            <v>SECRETARIA DE GOBIERNO</v>
          </cell>
          <cell r="J89">
            <v>0</v>
          </cell>
          <cell r="K89">
            <v>54</v>
          </cell>
          <cell r="L89">
            <v>54</v>
          </cell>
          <cell r="M89">
            <v>0</v>
          </cell>
          <cell r="N89">
            <v>0</v>
          </cell>
          <cell r="O89">
            <v>0</v>
          </cell>
          <cell r="P89">
            <v>8</v>
          </cell>
          <cell r="Q89" t="str">
            <v>NT</v>
          </cell>
          <cell r="R89" t="str">
            <v>NT</v>
          </cell>
        </row>
        <row r="90">
          <cell r="B90" t="str">
            <v>009</v>
          </cell>
          <cell r="C90" t="str">
            <v>01</v>
          </cell>
          <cell r="D90" t="str">
            <v>FDL FONTIBON..</v>
          </cell>
          <cell r="E90" t="str">
            <v>FDL Fontibón</v>
          </cell>
          <cell r="F90" t="str">
            <v>Participación Ciudadana y Desarrollo Local</v>
          </cell>
          <cell r="G90" t="str">
            <v>FONDOS DE DESARROLLO LOCAL</v>
          </cell>
          <cell r="H90" t="str">
            <v>FD</v>
          </cell>
          <cell r="I90" t="str">
            <v>SECRETARIA DE GOBIERNO</v>
          </cell>
          <cell r="J90">
            <v>0</v>
          </cell>
          <cell r="K90">
            <v>54</v>
          </cell>
          <cell r="L90">
            <v>54</v>
          </cell>
          <cell r="M90">
            <v>0</v>
          </cell>
          <cell r="N90">
            <v>0</v>
          </cell>
          <cell r="O90">
            <v>0</v>
          </cell>
          <cell r="P90">
            <v>9</v>
          </cell>
          <cell r="Q90" t="str">
            <v>NT</v>
          </cell>
          <cell r="R90" t="str">
            <v>NT</v>
          </cell>
        </row>
        <row r="91">
          <cell r="B91" t="str">
            <v>010</v>
          </cell>
          <cell r="C91" t="str">
            <v>01</v>
          </cell>
          <cell r="D91" t="str">
            <v>FDL ENGATIVA..</v>
          </cell>
          <cell r="E91" t="str">
            <v>FDL Engativá</v>
          </cell>
          <cell r="F91" t="str">
            <v>Participación Ciudadana y Desarrollo Local</v>
          </cell>
          <cell r="G91" t="str">
            <v>FONDOS DE DESARROLLO LOCAL</v>
          </cell>
          <cell r="H91" t="str">
            <v>FD</v>
          </cell>
          <cell r="I91" t="str">
            <v>SECRETARIA DE GOBIERNO</v>
          </cell>
          <cell r="J91">
            <v>0</v>
          </cell>
          <cell r="K91">
            <v>54</v>
          </cell>
          <cell r="L91">
            <v>54</v>
          </cell>
          <cell r="M91">
            <v>0</v>
          </cell>
          <cell r="N91">
            <v>0</v>
          </cell>
          <cell r="O91">
            <v>0</v>
          </cell>
          <cell r="P91">
            <v>10</v>
          </cell>
          <cell r="Q91" t="str">
            <v>NT</v>
          </cell>
          <cell r="R91" t="str">
            <v>NT</v>
          </cell>
        </row>
        <row r="92">
          <cell r="B92" t="str">
            <v>011</v>
          </cell>
          <cell r="C92" t="str">
            <v>01</v>
          </cell>
          <cell r="D92" t="str">
            <v>FDL SUBA..</v>
          </cell>
          <cell r="E92" t="str">
            <v>FDL Suba</v>
          </cell>
          <cell r="F92" t="str">
            <v>Participación Ciudadana y Desarrollo Local</v>
          </cell>
          <cell r="G92" t="str">
            <v>FONDOS DE DESARROLLO LOCAL</v>
          </cell>
          <cell r="H92" t="str">
            <v>FD</v>
          </cell>
          <cell r="I92" t="str">
            <v>SECRETARIA DE GOBIERNO</v>
          </cell>
          <cell r="J92">
            <v>0</v>
          </cell>
          <cell r="K92">
            <v>54</v>
          </cell>
          <cell r="L92">
            <v>54</v>
          </cell>
          <cell r="M92">
            <v>0</v>
          </cell>
          <cell r="N92">
            <v>0</v>
          </cell>
          <cell r="O92">
            <v>0</v>
          </cell>
          <cell r="P92">
            <v>11</v>
          </cell>
          <cell r="Q92" t="str">
            <v>NT</v>
          </cell>
          <cell r="R92" t="str">
            <v>NT</v>
          </cell>
        </row>
        <row r="93">
          <cell r="B93" t="str">
            <v>012</v>
          </cell>
          <cell r="C93" t="str">
            <v>01</v>
          </cell>
          <cell r="D93" t="str">
            <v>FDL BARRIOS UNIDOS..</v>
          </cell>
          <cell r="E93" t="str">
            <v>FDL Barrios Unidos</v>
          </cell>
          <cell r="F93" t="str">
            <v>Participación Ciudadana y Desarrollo Local</v>
          </cell>
          <cell r="G93" t="str">
            <v>FONDOS DE DESARROLLO LOCAL</v>
          </cell>
          <cell r="H93" t="str">
            <v>FD</v>
          </cell>
          <cell r="I93" t="str">
            <v>SECRETARIA DE GOBIERNO</v>
          </cell>
          <cell r="J93">
            <v>0</v>
          </cell>
          <cell r="K93">
            <v>54</v>
          </cell>
          <cell r="L93">
            <v>54</v>
          </cell>
          <cell r="M93">
            <v>0</v>
          </cell>
          <cell r="N93">
            <v>0</v>
          </cell>
          <cell r="O93">
            <v>0</v>
          </cell>
          <cell r="P93">
            <v>12</v>
          </cell>
          <cell r="Q93" t="str">
            <v>NT</v>
          </cell>
          <cell r="R93" t="str">
            <v>NT</v>
          </cell>
        </row>
        <row r="94">
          <cell r="B94" t="str">
            <v>013</v>
          </cell>
          <cell r="C94" t="str">
            <v>01</v>
          </cell>
          <cell r="D94" t="str">
            <v>FDL TEUSAQUILLO..</v>
          </cell>
          <cell r="E94" t="str">
            <v>FDL Teusaquillo</v>
          </cell>
          <cell r="F94" t="str">
            <v>Participación Ciudadana y Desarrollo Local</v>
          </cell>
          <cell r="G94" t="str">
            <v>FONDOS DE DESARROLLO LOCAL</v>
          </cell>
          <cell r="H94" t="str">
            <v>FD</v>
          </cell>
          <cell r="I94" t="str">
            <v>SECRETARIA DE GOBIERNO</v>
          </cell>
          <cell r="J94">
            <v>0</v>
          </cell>
          <cell r="K94">
            <v>54</v>
          </cell>
          <cell r="L94">
            <v>54</v>
          </cell>
          <cell r="M94">
            <v>0</v>
          </cell>
          <cell r="N94">
            <v>0</v>
          </cell>
          <cell r="O94">
            <v>0</v>
          </cell>
          <cell r="P94">
            <v>13</v>
          </cell>
          <cell r="Q94" t="str">
            <v>NT</v>
          </cell>
          <cell r="R94" t="str">
            <v>NT</v>
          </cell>
        </row>
        <row r="95">
          <cell r="B95" t="str">
            <v>014</v>
          </cell>
          <cell r="C95" t="str">
            <v>01</v>
          </cell>
          <cell r="D95" t="str">
            <v>FDL MARTIRES..</v>
          </cell>
          <cell r="E95" t="str">
            <v>FDL Mártires</v>
          </cell>
          <cell r="F95" t="str">
            <v>Participación Ciudadana y Desarrollo Local</v>
          </cell>
          <cell r="G95" t="str">
            <v>FONDOS DE DESARROLLO LOCAL</v>
          </cell>
          <cell r="H95" t="str">
            <v>FD</v>
          </cell>
          <cell r="I95" t="str">
            <v>SECRETARIA DE GOBIERNO</v>
          </cell>
          <cell r="J95">
            <v>0</v>
          </cell>
          <cell r="K95">
            <v>54</v>
          </cell>
          <cell r="L95">
            <v>54</v>
          </cell>
          <cell r="M95">
            <v>0</v>
          </cell>
          <cell r="N95">
            <v>0</v>
          </cell>
          <cell r="O95">
            <v>0</v>
          </cell>
          <cell r="P95">
            <v>14</v>
          </cell>
          <cell r="Q95" t="str">
            <v>NT</v>
          </cell>
          <cell r="R95" t="str">
            <v>NT</v>
          </cell>
        </row>
        <row r="96">
          <cell r="B96" t="str">
            <v>015</v>
          </cell>
          <cell r="C96" t="str">
            <v>01</v>
          </cell>
          <cell r="D96" t="str">
            <v>FDL ANTONIO NARIÑO..</v>
          </cell>
          <cell r="E96" t="str">
            <v>FDL Antonio Nariño</v>
          </cell>
          <cell r="F96" t="str">
            <v>Participación Ciudadana y Desarrollo Local</v>
          </cell>
          <cell r="G96" t="str">
            <v>FONDOS DE DESARROLLO LOCAL</v>
          </cell>
          <cell r="H96" t="str">
            <v>FD</v>
          </cell>
          <cell r="I96" t="str">
            <v>SECRETARIA DE GOBIERNO</v>
          </cell>
          <cell r="J96">
            <v>0</v>
          </cell>
          <cell r="K96">
            <v>54</v>
          </cell>
          <cell r="L96">
            <v>54</v>
          </cell>
          <cell r="M96">
            <v>0</v>
          </cell>
          <cell r="N96">
            <v>0</v>
          </cell>
          <cell r="O96">
            <v>0</v>
          </cell>
          <cell r="P96">
            <v>15</v>
          </cell>
          <cell r="Q96" t="str">
            <v>NT</v>
          </cell>
          <cell r="R96" t="str">
            <v>NT</v>
          </cell>
        </row>
        <row r="97">
          <cell r="B97" t="str">
            <v>016</v>
          </cell>
          <cell r="C97" t="str">
            <v>01</v>
          </cell>
          <cell r="D97" t="str">
            <v>FDL PUENTE ARANDA..</v>
          </cell>
          <cell r="E97" t="str">
            <v>FDL Puente Aranda</v>
          </cell>
          <cell r="F97" t="str">
            <v>Participación Ciudadana y Desarrollo Local</v>
          </cell>
          <cell r="G97" t="str">
            <v>FONDOS DE DESARROLLO LOCAL</v>
          </cell>
          <cell r="H97" t="str">
            <v>FD</v>
          </cell>
          <cell r="I97" t="str">
            <v>SECRETARIA DE GOBIERNO</v>
          </cell>
          <cell r="J97">
            <v>0</v>
          </cell>
          <cell r="K97">
            <v>54</v>
          </cell>
          <cell r="L97">
            <v>54</v>
          </cell>
          <cell r="M97">
            <v>0</v>
          </cell>
          <cell r="N97">
            <v>0</v>
          </cell>
          <cell r="O97">
            <v>0</v>
          </cell>
          <cell r="P97">
            <v>16</v>
          </cell>
          <cell r="Q97" t="str">
            <v>NT</v>
          </cell>
          <cell r="R97" t="str">
            <v>NT</v>
          </cell>
        </row>
        <row r="98">
          <cell r="B98" t="str">
            <v>017</v>
          </cell>
          <cell r="C98" t="str">
            <v>01</v>
          </cell>
          <cell r="D98" t="str">
            <v>FDL LA CANDELARIA..</v>
          </cell>
          <cell r="E98" t="str">
            <v>FDL La Candelaria</v>
          </cell>
          <cell r="F98" t="str">
            <v>Participación Ciudadana y Desarrollo Local</v>
          </cell>
          <cell r="G98" t="str">
            <v>FONDOS DE DESARROLLO LOCAL</v>
          </cell>
          <cell r="H98" t="str">
            <v>FD</v>
          </cell>
          <cell r="I98" t="str">
            <v>SECRETARIA DE GOBIERNO</v>
          </cell>
          <cell r="J98">
            <v>0</v>
          </cell>
          <cell r="K98">
            <v>54</v>
          </cell>
          <cell r="L98">
            <v>54</v>
          </cell>
          <cell r="M98">
            <v>0</v>
          </cell>
          <cell r="N98">
            <v>0</v>
          </cell>
          <cell r="O98">
            <v>0</v>
          </cell>
          <cell r="P98">
            <v>17</v>
          </cell>
          <cell r="Q98" t="str">
            <v>NT</v>
          </cell>
          <cell r="R98" t="str">
            <v>NT</v>
          </cell>
        </row>
        <row r="99">
          <cell r="B99" t="str">
            <v>018</v>
          </cell>
          <cell r="C99" t="str">
            <v>01</v>
          </cell>
          <cell r="D99" t="str">
            <v>FDL RAFAEL URIBE URIBE..</v>
          </cell>
          <cell r="E99" t="str">
            <v>FDL Rafael Uribe Uribe</v>
          </cell>
          <cell r="F99" t="str">
            <v>Participación Ciudadana y Desarrollo Local</v>
          </cell>
          <cell r="G99" t="str">
            <v>FONDOS DE DESARROLLO LOCAL</v>
          </cell>
          <cell r="H99" t="str">
            <v>FD</v>
          </cell>
          <cell r="I99" t="str">
            <v>SECRETARIA DE GOBIERNO</v>
          </cell>
          <cell r="J99">
            <v>0</v>
          </cell>
          <cell r="K99">
            <v>54</v>
          </cell>
          <cell r="L99">
            <v>54</v>
          </cell>
          <cell r="M99">
            <v>0</v>
          </cell>
          <cell r="N99">
            <v>0</v>
          </cell>
          <cell r="O99">
            <v>0</v>
          </cell>
          <cell r="P99">
            <v>18</v>
          </cell>
          <cell r="Q99" t="str">
            <v>NT</v>
          </cell>
          <cell r="R99" t="str">
            <v>NT</v>
          </cell>
        </row>
        <row r="100">
          <cell r="B100" t="str">
            <v>019</v>
          </cell>
          <cell r="C100" t="str">
            <v>01</v>
          </cell>
          <cell r="D100" t="str">
            <v>FDL CIUDAD BOLIVAR..</v>
          </cell>
          <cell r="E100" t="str">
            <v>FDL Ciudad Bolivar</v>
          </cell>
          <cell r="F100" t="str">
            <v>Participación Ciudadana y Desarrollo Local</v>
          </cell>
          <cell r="G100" t="str">
            <v>FONDOS DE DESARROLLO LOCAL</v>
          </cell>
          <cell r="H100" t="str">
            <v>FD</v>
          </cell>
          <cell r="I100" t="str">
            <v>SECRETARIA DE GOBIERNO</v>
          </cell>
          <cell r="J100">
            <v>0</v>
          </cell>
          <cell r="K100">
            <v>54</v>
          </cell>
          <cell r="L100">
            <v>54</v>
          </cell>
          <cell r="M100">
            <v>0</v>
          </cell>
          <cell r="N100">
            <v>0</v>
          </cell>
          <cell r="O100">
            <v>0</v>
          </cell>
          <cell r="P100">
            <v>19</v>
          </cell>
          <cell r="Q100" t="str">
            <v>NT</v>
          </cell>
          <cell r="R100" t="str">
            <v>NT</v>
          </cell>
        </row>
        <row r="101">
          <cell r="B101" t="str">
            <v>020</v>
          </cell>
          <cell r="C101" t="str">
            <v>01</v>
          </cell>
          <cell r="D101" t="str">
            <v>FDL SUMAPAZ..</v>
          </cell>
          <cell r="E101" t="str">
            <v>FDL Sumapáz</v>
          </cell>
          <cell r="F101" t="str">
            <v>Participación Ciudadana y Desarrollo Local</v>
          </cell>
          <cell r="G101" t="str">
            <v>FONDOS DE DESARROLLO LOCAL</v>
          </cell>
          <cell r="H101" t="str">
            <v>FD</v>
          </cell>
          <cell r="I101" t="str">
            <v>SECRETARIA DE GOBIERNO</v>
          </cell>
          <cell r="J101">
            <v>0</v>
          </cell>
          <cell r="K101">
            <v>54</v>
          </cell>
          <cell r="L101">
            <v>54</v>
          </cell>
          <cell r="M101">
            <v>0</v>
          </cell>
          <cell r="N101">
            <v>0</v>
          </cell>
          <cell r="O101">
            <v>0</v>
          </cell>
          <cell r="P101">
            <v>20</v>
          </cell>
          <cell r="Q101" t="str">
            <v>NT</v>
          </cell>
          <cell r="R101" t="str">
            <v>NT</v>
          </cell>
        </row>
        <row r="102">
          <cell r="B102" t="str">
            <v>428</v>
          </cell>
          <cell r="C102" t="str">
            <v>01</v>
          </cell>
          <cell r="D102" t="str">
            <v>Capital Salud S.A.</v>
          </cell>
          <cell r="E102" t="str">
            <v>Capital Salud S.A.</v>
          </cell>
          <cell r="F102" t="str">
            <v>Salud</v>
          </cell>
          <cell r="G102" t="str">
            <v>Serv. Pub.</v>
          </cell>
          <cell r="H102" t="str">
            <v>SP</v>
          </cell>
          <cell r="I102" t="str">
            <v>SALUD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</v>
          </cell>
          <cell r="Q102" t="str">
            <v>NT</v>
          </cell>
          <cell r="R102" t="str">
            <v>NT</v>
          </cell>
        </row>
        <row r="103">
          <cell r="B103" t="str">
            <v>515</v>
          </cell>
          <cell r="C103" t="str">
            <v>01</v>
          </cell>
          <cell r="D103" t="str">
            <v>Maloka</v>
          </cell>
          <cell r="E103" t="str">
            <v>Maloka</v>
          </cell>
          <cell r="F103" t="str">
            <v>Hacienda</v>
          </cell>
          <cell r="G103" t="str">
            <v>Serv. Pub.</v>
          </cell>
          <cell r="H103" t="str">
            <v>OE</v>
          </cell>
          <cell r="I103" t="str">
            <v>CULTURA, RECREACION Y DEPORTE</v>
          </cell>
          <cell r="J103" t="e">
            <v>#N/A</v>
          </cell>
          <cell r="K103" t="e">
            <v>#N/A</v>
          </cell>
          <cell r="L103" t="e">
            <v>#N/A</v>
          </cell>
          <cell r="M103">
            <v>0</v>
          </cell>
          <cell r="N103">
            <v>0</v>
          </cell>
          <cell r="O103">
            <v>0</v>
          </cell>
          <cell r="P103">
            <v>2</v>
          </cell>
          <cell r="Q103" t="str">
            <v>NT</v>
          </cell>
          <cell r="R103" t="str">
            <v>NT</v>
          </cell>
        </row>
        <row r="104">
          <cell r="B104" t="str">
            <v>702</v>
          </cell>
          <cell r="C104" t="str">
            <v>01</v>
          </cell>
          <cell r="D104" t="str">
            <v>Codensa S.A</v>
          </cell>
          <cell r="E104" t="str">
            <v>Codensa S.A</v>
          </cell>
          <cell r="F104" t="str">
            <v>Servicios Públicos</v>
          </cell>
          <cell r="G104" t="str">
            <v>Serv. Pub.</v>
          </cell>
          <cell r="H104" t="str">
            <v>SP</v>
          </cell>
          <cell r="I104" t="str">
            <v>SERVICIOS PUBLICOS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3</v>
          </cell>
          <cell r="Q104" t="str">
            <v>NT</v>
          </cell>
          <cell r="R104" t="str">
            <v>NT</v>
          </cell>
        </row>
        <row r="105">
          <cell r="B105" t="str">
            <v>703</v>
          </cell>
          <cell r="C105" t="str">
            <v>01</v>
          </cell>
          <cell r="D105" t="str">
            <v>Colombia Movil S.A. ESP</v>
          </cell>
          <cell r="E105" t="str">
            <v>Colombia Movil S.A. ESP</v>
          </cell>
          <cell r="F105" t="str">
            <v>Servicios Públicos</v>
          </cell>
          <cell r="G105" t="str">
            <v>Serv. Pub.</v>
          </cell>
          <cell r="H105" t="str">
            <v>SP</v>
          </cell>
          <cell r="I105" t="str">
            <v>SERVICIOS PUBLICOS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4</v>
          </cell>
          <cell r="Q105" t="str">
            <v>NT</v>
          </cell>
          <cell r="R105" t="str">
            <v>NT</v>
          </cell>
        </row>
        <row r="106">
          <cell r="B106" t="str">
            <v>704</v>
          </cell>
          <cell r="C106" t="str">
            <v>01</v>
          </cell>
          <cell r="D106" t="str">
            <v>Colvatel S.A. ESP</v>
          </cell>
          <cell r="E106" t="str">
            <v>Colvatel S.A. ESP</v>
          </cell>
          <cell r="F106" t="str">
            <v>Servicios Públicos</v>
          </cell>
          <cell r="G106" t="str">
            <v>Serv. Pub.</v>
          </cell>
          <cell r="H106" t="str">
            <v>SP</v>
          </cell>
          <cell r="I106" t="str">
            <v>SERVICIOS PUBLICOS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5</v>
          </cell>
          <cell r="Q106" t="str">
            <v>NT</v>
          </cell>
          <cell r="R106" t="str">
            <v>NT</v>
          </cell>
        </row>
        <row r="107">
          <cell r="B107" t="str">
            <v>705</v>
          </cell>
          <cell r="C107" t="str">
            <v>01</v>
          </cell>
          <cell r="D107" t="str">
            <v>Emgesa S.A.</v>
          </cell>
          <cell r="E107" t="str">
            <v>Emgesa S.A.</v>
          </cell>
          <cell r="F107" t="str">
            <v>Servicios Públicos</v>
          </cell>
          <cell r="G107" t="str">
            <v>Serv. Pub.</v>
          </cell>
          <cell r="H107" t="str">
            <v>SP</v>
          </cell>
          <cell r="I107" t="str">
            <v>SERVICIOS PUBLICOS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6</v>
          </cell>
          <cell r="Q107" t="str">
            <v>NT</v>
          </cell>
          <cell r="R107" t="str">
            <v>NT</v>
          </cell>
        </row>
        <row r="108">
          <cell r="B108" t="str">
            <v>708</v>
          </cell>
          <cell r="C108" t="str">
            <v>01</v>
          </cell>
          <cell r="D108" t="str">
            <v>Empresa de Telecomunicaciones de Bogotá S.A.</v>
          </cell>
          <cell r="E108" t="str">
            <v>Empresa de Telecomunicaciones de Bogotá S.A.</v>
          </cell>
          <cell r="F108" t="str">
            <v>Servicios Públicos</v>
          </cell>
          <cell r="G108" t="str">
            <v>Serv. Pub.</v>
          </cell>
          <cell r="H108" t="str">
            <v>SP</v>
          </cell>
          <cell r="I108" t="str">
            <v>HABITAT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7</v>
          </cell>
          <cell r="Q108" t="str">
            <v>NT</v>
          </cell>
          <cell r="R108" t="str">
            <v>NT</v>
          </cell>
        </row>
        <row r="109">
          <cell r="B109" t="str">
            <v>710</v>
          </cell>
          <cell r="C109" t="str">
            <v>01</v>
          </cell>
          <cell r="D109" t="str">
            <v>Empresa de Energía de Bogotá</v>
          </cell>
          <cell r="E109" t="str">
            <v>Empresa de Energía de Bogotá</v>
          </cell>
          <cell r="F109" t="str">
            <v>Servicios Públicos</v>
          </cell>
          <cell r="G109" t="str">
            <v>Serv. Pub.</v>
          </cell>
          <cell r="H109" t="str">
            <v>SP</v>
          </cell>
          <cell r="I109" t="str">
            <v>HABITAT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8</v>
          </cell>
          <cell r="Q109" t="str">
            <v>NT</v>
          </cell>
          <cell r="R109" t="str">
            <v>NT</v>
          </cell>
        </row>
        <row r="110">
          <cell r="B110" t="str">
            <v>712</v>
          </cell>
          <cell r="C110" t="str">
            <v>01</v>
          </cell>
          <cell r="D110" t="str">
            <v>Gas Natural S.A. ESP</v>
          </cell>
          <cell r="E110" t="str">
            <v>Gas Natural S.A. ESP</v>
          </cell>
          <cell r="F110" t="str">
            <v>Servicios Públicos</v>
          </cell>
          <cell r="G110" t="str">
            <v>Serv. Pub.</v>
          </cell>
          <cell r="H110" t="str">
            <v>SP</v>
          </cell>
          <cell r="I110" t="str">
            <v>SERVICIOS PUBLICOS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9</v>
          </cell>
          <cell r="Q110" t="str">
            <v>NT</v>
          </cell>
          <cell r="R110" t="str">
            <v>NT</v>
          </cell>
        </row>
        <row r="111">
          <cell r="B111" t="str">
            <v>718</v>
          </cell>
          <cell r="C111" t="str">
            <v>01</v>
          </cell>
          <cell r="D111" t="str">
            <v>TGI S.A. ESP</v>
          </cell>
          <cell r="E111" t="str">
            <v>TGI S.A. ESP</v>
          </cell>
          <cell r="F111" t="str">
            <v>Servicios Públicos</v>
          </cell>
          <cell r="G111" t="str">
            <v>Serv. Pub.</v>
          </cell>
          <cell r="H111" t="str">
            <v>SP</v>
          </cell>
          <cell r="I111" t="str">
            <v>SERVICIOS PUBLICOS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10</v>
          </cell>
          <cell r="Q111" t="str">
            <v>NT</v>
          </cell>
          <cell r="R111" t="str">
            <v>NT</v>
          </cell>
        </row>
        <row r="112">
          <cell r="B112" t="str">
            <v>720</v>
          </cell>
          <cell r="C112" t="str">
            <v>01</v>
          </cell>
          <cell r="D112" t="str">
            <v>EEC ESP</v>
          </cell>
          <cell r="E112" t="str">
            <v>EEC ESP</v>
          </cell>
          <cell r="F112" t="str">
            <v>Servicios Públicos</v>
          </cell>
          <cell r="G112" t="str">
            <v>Serv. Pub.</v>
          </cell>
          <cell r="H112" t="str">
            <v>SP</v>
          </cell>
          <cell r="I112" t="str">
            <v>SERVICIOS PUBLICOS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11</v>
          </cell>
          <cell r="Q112" t="str">
            <v>NT</v>
          </cell>
          <cell r="R112" t="str">
            <v>NT</v>
          </cell>
        </row>
        <row r="113">
          <cell r="B113" t="str">
            <v>721</v>
          </cell>
          <cell r="C113" t="str">
            <v>01</v>
          </cell>
          <cell r="D113" t="str">
            <v>Caudales de Colombia S.A. ESP</v>
          </cell>
          <cell r="E113" t="str">
            <v>Caudales de Colombia S.A. ESP</v>
          </cell>
          <cell r="F113" t="str">
            <v>Servicios Públicos</v>
          </cell>
          <cell r="G113" t="str">
            <v>Serv. Pub.</v>
          </cell>
          <cell r="H113" t="str">
            <v>SP</v>
          </cell>
          <cell r="I113" t="str">
            <v>SERVICIOS PUBLICOS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12</v>
          </cell>
          <cell r="Q113" t="str">
            <v>NT</v>
          </cell>
          <cell r="R113" t="str">
            <v>NT</v>
          </cell>
        </row>
        <row r="114">
          <cell r="B114" t="str">
            <v>722</v>
          </cell>
          <cell r="C114" t="str">
            <v>01</v>
          </cell>
          <cell r="D114" t="str">
            <v>REP Perú Transmisión de Electricidad</v>
          </cell>
          <cell r="E114" t="str">
            <v>REP Perú Transmisión de Electricidad</v>
          </cell>
          <cell r="F114" t="str">
            <v>Servicios Públicos</v>
          </cell>
          <cell r="G114" t="str">
            <v>Serv. Pub.</v>
          </cell>
          <cell r="H114" t="str">
            <v>SP</v>
          </cell>
          <cell r="I114" t="str">
            <v>SERVICIOS PUBLICOS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13</v>
          </cell>
          <cell r="Q114" t="str">
            <v>NT</v>
          </cell>
          <cell r="R114" t="str">
            <v>NT</v>
          </cell>
        </row>
        <row r="115">
          <cell r="B115" t="str">
            <v>723</v>
          </cell>
          <cell r="C115" t="str">
            <v>01</v>
          </cell>
          <cell r="D115" t="str">
            <v>CTM Perú Transmisión de Electricidad</v>
          </cell>
          <cell r="E115" t="str">
            <v>CTM Perú Transmisión de Electricidad</v>
          </cell>
          <cell r="F115" t="str">
            <v>Servicios Públicos</v>
          </cell>
          <cell r="G115" t="str">
            <v>Serv. Pub.</v>
          </cell>
          <cell r="H115" t="str">
            <v>SP</v>
          </cell>
          <cell r="I115" t="str">
            <v>SERVICIOS PUBLICOS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14</v>
          </cell>
          <cell r="Q115" t="str">
            <v>NT</v>
          </cell>
          <cell r="R115" t="str">
            <v>NT</v>
          </cell>
        </row>
        <row r="116">
          <cell r="B116" t="str">
            <v>724</v>
          </cell>
          <cell r="C116" t="str">
            <v>01</v>
          </cell>
          <cell r="D116" t="str">
            <v xml:space="preserve">Electrificadora del Meta </v>
          </cell>
          <cell r="E116" t="str">
            <v xml:space="preserve">Electrificadora del Meta </v>
          </cell>
          <cell r="F116" t="str">
            <v>Servicios Públicos</v>
          </cell>
          <cell r="G116" t="str">
            <v>Serv. Pub.</v>
          </cell>
          <cell r="H116" t="str">
            <v>SP</v>
          </cell>
          <cell r="I116" t="str">
            <v>SERVICIOS PUBLICOS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15</v>
          </cell>
          <cell r="Q116" t="str">
            <v>NT</v>
          </cell>
          <cell r="R116" t="str">
            <v>NT</v>
          </cell>
        </row>
        <row r="117">
          <cell r="B117" t="str">
            <v>725</v>
          </cell>
          <cell r="C117" t="str">
            <v>01</v>
          </cell>
          <cell r="D117" t="str">
            <v>Contugas - Perú Distribuidora de Gas</v>
          </cell>
          <cell r="E117" t="str">
            <v>Contugas - Perú Distribuidora de Gas</v>
          </cell>
          <cell r="F117" t="str">
            <v>Servicios Públicos</v>
          </cell>
          <cell r="G117" t="str">
            <v>Serv. Pub.</v>
          </cell>
          <cell r="H117" t="str">
            <v>SP</v>
          </cell>
          <cell r="I117" t="str">
            <v>SERVICIOS PUBLICOS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16</v>
          </cell>
          <cell r="Q117" t="str">
            <v>NT</v>
          </cell>
          <cell r="R117" t="str">
            <v>NT</v>
          </cell>
        </row>
        <row r="118">
          <cell r="B118" t="str">
            <v>726</v>
          </cell>
          <cell r="C118" t="str">
            <v>01</v>
          </cell>
          <cell r="D118" t="str">
            <v xml:space="preserve">CALIDDA - Distribuidora de Gas Perú </v>
          </cell>
          <cell r="E118" t="str">
            <v xml:space="preserve">CALIDDA - Distribuidora de Gas Perú </v>
          </cell>
          <cell r="F118" t="str">
            <v>Servicios Públicos</v>
          </cell>
          <cell r="G118" t="str">
            <v>Serv. Pub.</v>
          </cell>
          <cell r="H118" t="str">
            <v>SP</v>
          </cell>
          <cell r="I118" t="str">
            <v>SERVICIOS PUBLICOS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17</v>
          </cell>
          <cell r="Q118" t="str">
            <v>NT</v>
          </cell>
          <cell r="R118" t="str">
            <v>NT</v>
          </cell>
        </row>
        <row r="119">
          <cell r="B119" t="str">
            <v>727</v>
          </cell>
          <cell r="C119" t="str">
            <v>01</v>
          </cell>
          <cell r="D119" t="str">
            <v>Promigas</v>
          </cell>
          <cell r="E119" t="str">
            <v>Promigas</v>
          </cell>
          <cell r="F119" t="str">
            <v>Servicios Públicos</v>
          </cell>
          <cell r="G119" t="str">
            <v>Serv. Pub.</v>
          </cell>
          <cell r="H119" t="str">
            <v>SP</v>
          </cell>
          <cell r="I119" t="str">
            <v>SERVICIOS PUBLICOS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18</v>
          </cell>
          <cell r="Q119" t="str">
            <v>NT</v>
          </cell>
          <cell r="R119" t="str">
            <v>NT</v>
          </cell>
        </row>
        <row r="120">
          <cell r="B120" t="str">
            <v>311</v>
          </cell>
          <cell r="C120" t="str">
            <v>01</v>
          </cell>
          <cell r="D120" t="str">
            <v>Terminal de Transporte S.A.</v>
          </cell>
          <cell r="E120" t="str">
            <v>Terminal de Transportes S.A.</v>
          </cell>
          <cell r="F120" t="str">
            <v>movilidad</v>
          </cell>
          <cell r="G120" t="str">
            <v>Establecimiento Públicos</v>
          </cell>
          <cell r="H120" t="str">
            <v>EP</v>
          </cell>
          <cell r="I120" t="str">
            <v>MOVILIDAD</v>
          </cell>
          <cell r="J120">
            <v>0</v>
          </cell>
          <cell r="K120">
            <v>54</v>
          </cell>
          <cell r="L120">
            <v>54</v>
          </cell>
          <cell r="M120">
            <v>0</v>
          </cell>
          <cell r="N120">
            <v>0</v>
          </cell>
          <cell r="O120">
            <v>0</v>
          </cell>
          <cell r="P120">
            <v>19</v>
          </cell>
          <cell r="Q120" t="str">
            <v>NT</v>
          </cell>
          <cell r="R120" t="str">
            <v>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workbookViewId="0">
      <selection activeCell="O39" sqref="O39"/>
    </sheetView>
  </sheetViews>
  <sheetFormatPr baseColWidth="10" defaultRowHeight="15" x14ac:dyDescent="0.25"/>
  <cols>
    <col min="1" max="3" width="45.7109375" bestFit="1" customWidth="1"/>
    <col min="4" max="4" width="44.855468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58" t="s">
        <v>577</v>
      </c>
      <c r="B1" s="59" t="s">
        <v>43</v>
      </c>
      <c r="C1" s="60" t="s">
        <v>578</v>
      </c>
    </row>
    <row r="2" spans="1:15" ht="15" customHeight="1" x14ac:dyDescent="0.35">
      <c r="A2" s="61" t="s">
        <v>45</v>
      </c>
      <c r="B2" s="62"/>
      <c r="C2" s="60"/>
    </row>
    <row r="3" spans="1:15" x14ac:dyDescent="0.25">
      <c r="A3">
        <f>COUNTA(A11:A105)+11</f>
        <v>105</v>
      </c>
      <c r="B3" s="63"/>
    </row>
    <row r="4" spans="1:15" x14ac:dyDescent="0.25">
      <c r="A4" s="64" t="s">
        <v>46</v>
      </c>
      <c r="B4" s="65"/>
      <c r="C4" s="66" t="s">
        <v>47</v>
      </c>
    </row>
    <row r="5" spans="1:15" x14ac:dyDescent="0.25">
      <c r="A5" s="92"/>
      <c r="B5" s="92"/>
      <c r="C5" s="93" t="s">
        <v>0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5" x14ac:dyDescent="0.25">
      <c r="A6" s="70" t="s">
        <v>48</v>
      </c>
      <c r="B6" s="71"/>
      <c r="C6" s="70">
        <v>3</v>
      </c>
      <c r="F6">
        <v>3</v>
      </c>
    </row>
    <row r="7" spans="1:15" x14ac:dyDescent="0.25">
      <c r="A7" s="70" t="s">
        <v>49</v>
      </c>
      <c r="B7" s="70" t="s">
        <v>50</v>
      </c>
      <c r="C7" t="str">
        <f>MID(A8,FIND(" ",A8,15)+1,FIND(":",A8,FIND(" ",A8,15))-FIND(" ",A8,15)-1)</f>
        <v>CB-0103</v>
      </c>
      <c r="D7" t="str">
        <f>MID(B8,23,2)</f>
        <v>09</v>
      </c>
      <c r="E7" s="61" t="s">
        <v>45</v>
      </c>
      <c r="F7" s="61" t="s">
        <v>51</v>
      </c>
      <c r="G7" t="str">
        <f>MID(A8,FIND(" ",A8,14)+1,7)</f>
        <v>CB-0103</v>
      </c>
      <c r="H7" t="s">
        <v>52</v>
      </c>
      <c r="I7" t="str">
        <f>VLOOKUP(A2,[1]Hoja1!$B$6:$R$120,17,FALSE)</f>
        <v>03.</v>
      </c>
    </row>
    <row r="8" spans="1:15" ht="21" x14ac:dyDescent="0.25">
      <c r="A8" s="70" t="s">
        <v>579</v>
      </c>
      <c r="B8" s="70" t="s">
        <v>54</v>
      </c>
      <c r="D8" t="str">
        <f>MID(A7,7,150)</f>
        <v>LOTERIA DE BOGOTA, D.C.</v>
      </c>
      <c r="E8" t="s">
        <v>52</v>
      </c>
    </row>
    <row r="9" spans="1:15" x14ac:dyDescent="0.25">
      <c r="A9" s="70" t="s">
        <v>55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ht="15" customHeight="1" x14ac:dyDescent="0.25">
      <c r="A12" s="95" t="s">
        <v>57</v>
      </c>
      <c r="B12" s="96" t="s">
        <v>58</v>
      </c>
      <c r="C12" s="76" t="s">
        <v>59</v>
      </c>
      <c r="D12" s="77" t="s">
        <v>60</v>
      </c>
      <c r="E12" s="78" t="s">
        <v>580</v>
      </c>
      <c r="F12" s="77" t="s">
        <v>581</v>
      </c>
      <c r="G12" s="77" t="s">
        <v>582</v>
      </c>
      <c r="H12" s="77" t="s">
        <v>583</v>
      </c>
      <c r="I12" s="77" t="s">
        <v>584</v>
      </c>
      <c r="J12" s="78" t="s">
        <v>585</v>
      </c>
      <c r="K12" s="77" t="s">
        <v>586</v>
      </c>
      <c r="L12" s="78" t="s">
        <v>587</v>
      </c>
      <c r="M12" s="97" t="s">
        <v>588</v>
      </c>
      <c r="N12" s="97" t="s">
        <v>589</v>
      </c>
      <c r="O12" s="79" t="s">
        <v>590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591</v>
      </c>
      <c r="F13" s="82" t="s">
        <v>75</v>
      </c>
      <c r="G13" s="82" t="s">
        <v>76</v>
      </c>
      <c r="H13" s="82" t="s">
        <v>592</v>
      </c>
      <c r="I13" s="82" t="s">
        <v>593</v>
      </c>
      <c r="J13" s="82" t="s">
        <v>594</v>
      </c>
      <c r="K13" s="82" t="s">
        <v>595</v>
      </c>
      <c r="L13" s="82" t="s">
        <v>596</v>
      </c>
      <c r="M13" s="82" t="s">
        <v>597</v>
      </c>
      <c r="N13" s="82" t="s">
        <v>598</v>
      </c>
      <c r="O13" s="83" t="s">
        <v>599</v>
      </c>
    </row>
    <row r="14" spans="1:15" x14ac:dyDescent="0.25">
      <c r="A14" s="84" t="s">
        <v>45</v>
      </c>
      <c r="B14" s="84" t="s">
        <v>600</v>
      </c>
      <c r="C14" s="85" t="s">
        <v>601</v>
      </c>
      <c r="D14" s="85" t="s">
        <v>602</v>
      </c>
      <c r="E14" s="86">
        <v>63110136000</v>
      </c>
      <c r="F14" s="86">
        <v>0</v>
      </c>
      <c r="G14" s="86">
        <v>362055892</v>
      </c>
      <c r="H14" s="86">
        <v>63472191892</v>
      </c>
      <c r="I14" s="86">
        <v>0</v>
      </c>
      <c r="J14" s="86">
        <v>63472191892</v>
      </c>
      <c r="K14" s="86">
        <v>3129699137</v>
      </c>
      <c r="L14" s="86">
        <v>38608192848</v>
      </c>
      <c r="M14" s="86">
        <v>4117533920</v>
      </c>
      <c r="N14" s="86">
        <v>31192772120</v>
      </c>
      <c r="O14" s="87">
        <v>49.14</v>
      </c>
    </row>
    <row r="15" spans="1:15" x14ac:dyDescent="0.25">
      <c r="A15" s="84" t="s">
        <v>45</v>
      </c>
      <c r="B15" s="84" t="s">
        <v>604</v>
      </c>
      <c r="C15" s="85" t="s">
        <v>605</v>
      </c>
      <c r="D15" s="85" t="s">
        <v>606</v>
      </c>
      <c r="E15" s="86">
        <v>8457828000</v>
      </c>
      <c r="F15" s="86">
        <v>0</v>
      </c>
      <c r="G15" s="86">
        <v>44084159</v>
      </c>
      <c r="H15" s="86">
        <v>8501912159</v>
      </c>
      <c r="I15" s="86">
        <v>0</v>
      </c>
      <c r="J15" s="86">
        <v>8501912159</v>
      </c>
      <c r="K15" s="86">
        <v>293468459</v>
      </c>
      <c r="L15" s="86">
        <v>5123057748</v>
      </c>
      <c r="M15" s="86">
        <v>507430352</v>
      </c>
      <c r="N15" s="86">
        <v>4721720994</v>
      </c>
      <c r="O15" s="87">
        <v>55.54</v>
      </c>
    </row>
    <row r="16" spans="1:15" x14ac:dyDescent="0.25">
      <c r="A16" s="84" t="s">
        <v>45</v>
      </c>
      <c r="B16" s="84" t="s">
        <v>607</v>
      </c>
      <c r="C16" s="85" t="s">
        <v>608</v>
      </c>
      <c r="D16" s="85" t="s">
        <v>609</v>
      </c>
      <c r="E16" s="86">
        <v>5583421000</v>
      </c>
      <c r="F16" s="86">
        <v>41418000</v>
      </c>
      <c r="G16" s="86">
        <v>53418000</v>
      </c>
      <c r="H16" s="86">
        <v>5636839000</v>
      </c>
      <c r="I16" s="86">
        <v>0</v>
      </c>
      <c r="J16" s="86">
        <v>5636839000</v>
      </c>
      <c r="K16" s="86">
        <v>298706619</v>
      </c>
      <c r="L16" s="86">
        <v>3536692409</v>
      </c>
      <c r="M16" s="86">
        <v>324314997</v>
      </c>
      <c r="N16" s="86">
        <v>3399599825</v>
      </c>
      <c r="O16" s="87">
        <v>60.31</v>
      </c>
    </row>
    <row r="17" spans="1:15" x14ac:dyDescent="0.25">
      <c r="A17" s="84" t="s">
        <v>45</v>
      </c>
      <c r="B17" s="84" t="s">
        <v>610</v>
      </c>
      <c r="C17" s="85" t="s">
        <v>611</v>
      </c>
      <c r="D17" s="85" t="s">
        <v>612</v>
      </c>
      <c r="E17" s="86">
        <v>3725130000</v>
      </c>
      <c r="F17" s="86">
        <v>0</v>
      </c>
      <c r="G17" s="86">
        <v>0</v>
      </c>
      <c r="H17" s="86">
        <v>3725130000</v>
      </c>
      <c r="I17" s="86">
        <v>0</v>
      </c>
      <c r="J17" s="86">
        <v>3725130000</v>
      </c>
      <c r="K17" s="86">
        <v>212801378</v>
      </c>
      <c r="L17" s="86">
        <v>2389847074</v>
      </c>
      <c r="M17" s="86">
        <v>215881056</v>
      </c>
      <c r="N17" s="86">
        <v>2387666824</v>
      </c>
      <c r="O17" s="87">
        <v>64.099999999999994</v>
      </c>
    </row>
    <row r="18" spans="1:15" x14ac:dyDescent="0.25">
      <c r="A18" s="84" t="s">
        <v>45</v>
      </c>
      <c r="B18" s="84" t="s">
        <v>613</v>
      </c>
      <c r="C18" s="85" t="s">
        <v>614</v>
      </c>
      <c r="D18" s="85" t="s">
        <v>615</v>
      </c>
      <c r="E18" s="86">
        <v>1899514000</v>
      </c>
      <c r="F18" s="86">
        <v>0</v>
      </c>
      <c r="G18" s="86">
        <v>0</v>
      </c>
      <c r="H18" s="86">
        <v>1899514000</v>
      </c>
      <c r="I18" s="86">
        <v>0</v>
      </c>
      <c r="J18" s="86">
        <v>1899514000</v>
      </c>
      <c r="K18" s="86">
        <v>150037465</v>
      </c>
      <c r="L18" s="86">
        <v>1345878105</v>
      </c>
      <c r="M18" s="86">
        <v>150037465</v>
      </c>
      <c r="N18" s="86">
        <v>1345878105</v>
      </c>
      <c r="O18" s="87">
        <v>70.849999999999994</v>
      </c>
    </row>
    <row r="19" spans="1:15" x14ac:dyDescent="0.25">
      <c r="A19" s="84" t="s">
        <v>45</v>
      </c>
      <c r="B19" s="84" t="s">
        <v>616</v>
      </c>
      <c r="C19" s="85" t="s">
        <v>617</v>
      </c>
      <c r="D19" s="85" t="s">
        <v>618</v>
      </c>
      <c r="E19" s="86">
        <v>185835000</v>
      </c>
      <c r="F19" s="86">
        <v>0</v>
      </c>
      <c r="G19" s="86">
        <v>0</v>
      </c>
      <c r="H19" s="86">
        <v>185835000</v>
      </c>
      <c r="I19" s="86">
        <v>0</v>
      </c>
      <c r="J19" s="86">
        <v>185835000</v>
      </c>
      <c r="K19" s="86">
        <v>15659008</v>
      </c>
      <c r="L19" s="86">
        <v>129144623</v>
      </c>
      <c r="M19" s="86">
        <v>15659008</v>
      </c>
      <c r="N19" s="86">
        <v>129144623</v>
      </c>
      <c r="O19" s="87">
        <v>69.489999999999995</v>
      </c>
    </row>
    <row r="20" spans="1:15" x14ac:dyDescent="0.25">
      <c r="A20" s="84" t="s">
        <v>45</v>
      </c>
      <c r="B20" s="84" t="s">
        <v>619</v>
      </c>
      <c r="C20" s="85" t="s">
        <v>620</v>
      </c>
      <c r="D20" s="85" t="s">
        <v>621</v>
      </c>
      <c r="E20" s="86">
        <v>19282000</v>
      </c>
      <c r="F20" s="86">
        <v>0</v>
      </c>
      <c r="G20" s="86">
        <v>0</v>
      </c>
      <c r="H20" s="86">
        <v>19282000</v>
      </c>
      <c r="I20" s="86">
        <v>0</v>
      </c>
      <c r="J20" s="86">
        <v>19282000</v>
      </c>
      <c r="K20" s="86">
        <v>1086610</v>
      </c>
      <c r="L20" s="86">
        <v>9309815</v>
      </c>
      <c r="M20" s="86">
        <v>1086610</v>
      </c>
      <c r="N20" s="86">
        <v>9309815</v>
      </c>
      <c r="O20" s="87">
        <v>48.28</v>
      </c>
    </row>
    <row r="21" spans="1:15" x14ac:dyDescent="0.25">
      <c r="A21" s="84" t="s">
        <v>45</v>
      </c>
      <c r="B21" s="84" t="s">
        <v>622</v>
      </c>
      <c r="C21" s="85" t="s">
        <v>623</v>
      </c>
      <c r="D21" s="85" t="s">
        <v>624</v>
      </c>
      <c r="E21" s="86">
        <v>2696000</v>
      </c>
      <c r="F21" s="86">
        <v>0</v>
      </c>
      <c r="G21" s="86">
        <v>0</v>
      </c>
      <c r="H21" s="86">
        <v>2696000</v>
      </c>
      <c r="I21" s="86">
        <v>0</v>
      </c>
      <c r="J21" s="86">
        <v>2696000</v>
      </c>
      <c r="K21" s="86">
        <v>222000</v>
      </c>
      <c r="L21" s="86">
        <v>1763666</v>
      </c>
      <c r="M21" s="86">
        <v>222000</v>
      </c>
      <c r="N21" s="86">
        <v>1763666</v>
      </c>
      <c r="O21" s="87">
        <v>65.42</v>
      </c>
    </row>
    <row r="22" spans="1:15" x14ac:dyDescent="0.25">
      <c r="A22" s="84" t="s">
        <v>45</v>
      </c>
      <c r="B22" s="84" t="s">
        <v>625</v>
      </c>
      <c r="C22" s="85" t="s">
        <v>626</v>
      </c>
      <c r="D22" s="85" t="s">
        <v>627</v>
      </c>
      <c r="E22" s="86">
        <v>119342000</v>
      </c>
      <c r="F22" s="86">
        <v>0</v>
      </c>
      <c r="G22" s="86">
        <v>0</v>
      </c>
      <c r="H22" s="86">
        <v>119342000</v>
      </c>
      <c r="I22" s="86">
        <v>0</v>
      </c>
      <c r="J22" s="86">
        <v>119342000</v>
      </c>
      <c r="K22" s="86">
        <v>8823898</v>
      </c>
      <c r="L22" s="86">
        <v>77166457</v>
      </c>
      <c r="M22" s="86">
        <v>8823898</v>
      </c>
      <c r="N22" s="86">
        <v>77166457</v>
      </c>
      <c r="O22" s="87">
        <v>64.66</v>
      </c>
    </row>
    <row r="23" spans="1:15" x14ac:dyDescent="0.25">
      <c r="A23" s="84" t="s">
        <v>45</v>
      </c>
      <c r="B23" s="84" t="s">
        <v>628</v>
      </c>
      <c r="C23" s="85" t="s">
        <v>629</v>
      </c>
      <c r="D23" s="85" t="s">
        <v>630</v>
      </c>
      <c r="E23" s="86">
        <v>15070000</v>
      </c>
      <c r="F23" s="86">
        <v>0</v>
      </c>
      <c r="G23" s="86">
        <v>0</v>
      </c>
      <c r="H23" s="86">
        <v>15070000</v>
      </c>
      <c r="I23" s="86">
        <v>0</v>
      </c>
      <c r="J23" s="86">
        <v>15070000</v>
      </c>
      <c r="K23" s="86">
        <v>0</v>
      </c>
      <c r="L23" s="86">
        <v>11806560</v>
      </c>
      <c r="M23" s="86">
        <v>0</v>
      </c>
      <c r="N23" s="86">
        <v>11806560</v>
      </c>
      <c r="O23" s="87">
        <v>78.34</v>
      </c>
    </row>
    <row r="24" spans="1:15" x14ac:dyDescent="0.25">
      <c r="A24" s="84" t="s">
        <v>45</v>
      </c>
      <c r="B24" s="84" t="s">
        <v>631</v>
      </c>
      <c r="C24" s="85" t="s">
        <v>632</v>
      </c>
      <c r="D24" s="85" t="s">
        <v>633</v>
      </c>
      <c r="E24" s="86">
        <v>175179000</v>
      </c>
      <c r="F24" s="86">
        <v>0</v>
      </c>
      <c r="G24" s="86">
        <v>0</v>
      </c>
      <c r="H24" s="86">
        <v>175179000</v>
      </c>
      <c r="I24" s="86">
        <v>0</v>
      </c>
      <c r="J24" s="86">
        <v>175179000</v>
      </c>
      <c r="K24" s="86">
        <v>0</v>
      </c>
      <c r="L24" s="86">
        <v>164498529</v>
      </c>
      <c r="M24" s="86">
        <v>0</v>
      </c>
      <c r="N24" s="86">
        <v>164498529</v>
      </c>
      <c r="O24" s="87">
        <v>93.9</v>
      </c>
    </row>
    <row r="25" spans="1:15" x14ac:dyDescent="0.25">
      <c r="A25" s="84" t="s">
        <v>45</v>
      </c>
      <c r="B25" s="84" t="s">
        <v>634</v>
      </c>
      <c r="C25" s="85" t="s">
        <v>635</v>
      </c>
      <c r="D25" s="85" t="s">
        <v>636</v>
      </c>
      <c r="E25" s="86">
        <v>291749000</v>
      </c>
      <c r="F25" s="86">
        <v>0</v>
      </c>
      <c r="G25" s="86">
        <v>0</v>
      </c>
      <c r="H25" s="86">
        <v>291749000</v>
      </c>
      <c r="I25" s="86">
        <v>0</v>
      </c>
      <c r="J25" s="86">
        <v>291749000</v>
      </c>
      <c r="K25" s="86">
        <v>0</v>
      </c>
      <c r="L25" s="86">
        <v>7861564</v>
      </c>
      <c r="M25" s="86">
        <v>0</v>
      </c>
      <c r="N25" s="86">
        <v>7861564</v>
      </c>
      <c r="O25" s="87">
        <v>2.69</v>
      </c>
    </row>
    <row r="26" spans="1:15" x14ac:dyDescent="0.25">
      <c r="A26" s="84" t="s">
        <v>45</v>
      </c>
      <c r="B26" s="84" t="s">
        <v>637</v>
      </c>
      <c r="C26" s="85" t="s">
        <v>638</v>
      </c>
      <c r="D26" s="85" t="s">
        <v>639</v>
      </c>
      <c r="E26" s="86">
        <v>238091000</v>
      </c>
      <c r="F26" s="86">
        <v>0</v>
      </c>
      <c r="G26" s="86">
        <v>0</v>
      </c>
      <c r="H26" s="86">
        <v>238091000</v>
      </c>
      <c r="I26" s="86">
        <v>0</v>
      </c>
      <c r="J26" s="86">
        <v>238091000</v>
      </c>
      <c r="K26" s="86">
        <v>15071414</v>
      </c>
      <c r="L26" s="86">
        <v>158006307</v>
      </c>
      <c r="M26" s="86">
        <v>15071414</v>
      </c>
      <c r="N26" s="86">
        <v>158006307</v>
      </c>
      <c r="O26" s="87">
        <v>66.36</v>
      </c>
    </row>
    <row r="27" spans="1:15" x14ac:dyDescent="0.25">
      <c r="A27" s="84" t="s">
        <v>45</v>
      </c>
      <c r="B27" s="84" t="s">
        <v>640</v>
      </c>
      <c r="C27" s="85" t="s">
        <v>641</v>
      </c>
      <c r="D27" s="85" t="s">
        <v>642</v>
      </c>
      <c r="E27" s="86">
        <v>165423000</v>
      </c>
      <c r="F27" s="86">
        <v>0</v>
      </c>
      <c r="G27" s="86">
        <v>0</v>
      </c>
      <c r="H27" s="86">
        <v>165423000</v>
      </c>
      <c r="I27" s="86">
        <v>0</v>
      </c>
      <c r="J27" s="86">
        <v>165423000</v>
      </c>
      <c r="K27" s="86">
        <v>15013465</v>
      </c>
      <c r="L27" s="86">
        <v>116948892</v>
      </c>
      <c r="M27" s="86">
        <v>15013465</v>
      </c>
      <c r="N27" s="86">
        <v>116948892</v>
      </c>
      <c r="O27" s="87">
        <v>70.7</v>
      </c>
    </row>
    <row r="28" spans="1:15" x14ac:dyDescent="0.25">
      <c r="A28" s="84" t="s">
        <v>45</v>
      </c>
      <c r="B28" s="84" t="s">
        <v>643</v>
      </c>
      <c r="C28" s="85" t="s">
        <v>644</v>
      </c>
      <c r="D28" s="85" t="s">
        <v>645</v>
      </c>
      <c r="E28" s="86">
        <v>302216000</v>
      </c>
      <c r="F28" s="86">
        <v>0</v>
      </c>
      <c r="G28" s="86">
        <v>0</v>
      </c>
      <c r="H28" s="86">
        <v>302216000</v>
      </c>
      <c r="I28" s="86">
        <v>0</v>
      </c>
      <c r="J28" s="86">
        <v>302216000</v>
      </c>
      <c r="K28" s="86">
        <v>528518</v>
      </c>
      <c r="L28" s="86">
        <v>147935697</v>
      </c>
      <c r="M28" s="86">
        <v>528518</v>
      </c>
      <c r="N28" s="86">
        <v>147935697</v>
      </c>
      <c r="O28" s="87">
        <v>48.95</v>
      </c>
    </row>
    <row r="29" spans="1:15" x14ac:dyDescent="0.25">
      <c r="A29" s="84" t="s">
        <v>45</v>
      </c>
      <c r="B29" s="84" t="s">
        <v>646</v>
      </c>
      <c r="C29" s="85" t="s">
        <v>647</v>
      </c>
      <c r="D29" s="85" t="s">
        <v>648</v>
      </c>
      <c r="E29" s="86">
        <v>64267000</v>
      </c>
      <c r="F29" s="86">
        <v>0</v>
      </c>
      <c r="G29" s="86">
        <v>-14729178</v>
      </c>
      <c r="H29" s="86">
        <v>49537822</v>
      </c>
      <c r="I29" s="86">
        <v>0</v>
      </c>
      <c r="J29" s="86">
        <v>49537822</v>
      </c>
      <c r="K29" s="86">
        <v>0</v>
      </c>
      <c r="L29" s="86">
        <v>18637536</v>
      </c>
      <c r="M29" s="86">
        <v>0</v>
      </c>
      <c r="N29" s="86">
        <v>18637536</v>
      </c>
      <c r="O29" s="87">
        <v>37.619999999999997</v>
      </c>
    </row>
    <row r="30" spans="1:15" x14ac:dyDescent="0.25">
      <c r="A30" s="84" t="s">
        <v>45</v>
      </c>
      <c r="B30" s="84" t="s">
        <v>649</v>
      </c>
      <c r="C30" s="85" t="s">
        <v>650</v>
      </c>
      <c r="D30" s="85" t="s">
        <v>651</v>
      </c>
      <c r="E30" s="86">
        <v>57466000</v>
      </c>
      <c r="F30" s="86">
        <v>0</v>
      </c>
      <c r="G30" s="86">
        <v>14729178</v>
      </c>
      <c r="H30" s="86">
        <v>72195178</v>
      </c>
      <c r="I30" s="86">
        <v>0</v>
      </c>
      <c r="J30" s="86">
        <v>72195178</v>
      </c>
      <c r="K30" s="86">
        <v>0</v>
      </c>
      <c r="L30" s="86">
        <v>72195178</v>
      </c>
      <c r="M30" s="86">
        <v>0</v>
      </c>
      <c r="N30" s="86">
        <v>72195178</v>
      </c>
      <c r="O30" s="87">
        <v>100</v>
      </c>
    </row>
    <row r="31" spans="1:15" x14ac:dyDescent="0.25">
      <c r="A31" s="84" t="s">
        <v>45</v>
      </c>
      <c r="B31" s="84" t="s">
        <v>652</v>
      </c>
      <c r="C31" s="85" t="s">
        <v>653</v>
      </c>
      <c r="D31" s="85" t="s">
        <v>654</v>
      </c>
      <c r="E31" s="86">
        <v>189000000</v>
      </c>
      <c r="F31" s="86">
        <v>0</v>
      </c>
      <c r="G31" s="86">
        <v>0</v>
      </c>
      <c r="H31" s="86">
        <v>189000000</v>
      </c>
      <c r="I31" s="86">
        <v>0</v>
      </c>
      <c r="J31" s="86">
        <v>189000000</v>
      </c>
      <c r="K31" s="86">
        <v>6359000</v>
      </c>
      <c r="L31" s="86">
        <v>128694145</v>
      </c>
      <c r="M31" s="86">
        <v>9438678</v>
      </c>
      <c r="N31" s="86">
        <v>126513895</v>
      </c>
      <c r="O31" s="87">
        <v>66.94</v>
      </c>
    </row>
    <row r="32" spans="1:15" x14ac:dyDescent="0.25">
      <c r="A32" s="84" t="s">
        <v>45</v>
      </c>
      <c r="B32" s="84" t="s">
        <v>655</v>
      </c>
      <c r="C32" s="85" t="s">
        <v>656</v>
      </c>
      <c r="D32" s="85" t="s">
        <v>657</v>
      </c>
      <c r="E32" s="86">
        <v>306738000</v>
      </c>
      <c r="F32" s="86">
        <v>41418000</v>
      </c>
      <c r="G32" s="86">
        <v>53418000</v>
      </c>
      <c r="H32" s="86">
        <v>360156000</v>
      </c>
      <c r="I32" s="86">
        <v>0</v>
      </c>
      <c r="J32" s="86">
        <v>360156000</v>
      </c>
      <c r="K32" s="86">
        <v>21263160</v>
      </c>
      <c r="L32" s="86">
        <v>293948306</v>
      </c>
      <c r="M32" s="86">
        <v>43791860</v>
      </c>
      <c r="N32" s="86">
        <v>159035972</v>
      </c>
      <c r="O32" s="87">
        <v>44.16</v>
      </c>
    </row>
    <row r="33" spans="1:15" x14ac:dyDescent="0.25">
      <c r="A33" s="84" t="s">
        <v>45</v>
      </c>
      <c r="B33" s="84" t="s">
        <v>658</v>
      </c>
      <c r="C33" s="85" t="s">
        <v>659</v>
      </c>
      <c r="D33" s="85" t="s">
        <v>660</v>
      </c>
      <c r="E33" s="86">
        <v>221777000</v>
      </c>
      <c r="F33" s="86">
        <v>41418000</v>
      </c>
      <c r="G33" s="86">
        <v>53418000</v>
      </c>
      <c r="H33" s="86">
        <v>275195000</v>
      </c>
      <c r="I33" s="86">
        <v>0</v>
      </c>
      <c r="J33" s="86">
        <v>275195000</v>
      </c>
      <c r="K33" s="86">
        <v>15077400</v>
      </c>
      <c r="L33" s="86">
        <v>244885166</v>
      </c>
      <c r="M33" s="86">
        <v>37606100</v>
      </c>
      <c r="N33" s="86">
        <v>109972832</v>
      </c>
      <c r="O33" s="87">
        <v>39.96</v>
      </c>
    </row>
    <row r="34" spans="1:15" x14ac:dyDescent="0.25">
      <c r="A34" s="84" t="s">
        <v>45</v>
      </c>
      <c r="B34" s="84" t="s">
        <v>661</v>
      </c>
      <c r="C34" s="85" t="s">
        <v>662</v>
      </c>
      <c r="D34" s="85" t="s">
        <v>663</v>
      </c>
      <c r="E34" s="86">
        <v>84961000</v>
      </c>
      <c r="F34" s="86">
        <v>0</v>
      </c>
      <c r="G34" s="86">
        <v>0</v>
      </c>
      <c r="H34" s="86">
        <v>84961000</v>
      </c>
      <c r="I34" s="86">
        <v>0</v>
      </c>
      <c r="J34" s="86">
        <v>84961000</v>
      </c>
      <c r="K34" s="86">
        <v>6185760</v>
      </c>
      <c r="L34" s="86">
        <v>49063140</v>
      </c>
      <c r="M34" s="86">
        <v>6185760</v>
      </c>
      <c r="N34" s="86">
        <v>49063140</v>
      </c>
      <c r="O34" s="87">
        <v>57.75</v>
      </c>
    </row>
    <row r="35" spans="1:15" x14ac:dyDescent="0.25">
      <c r="A35" s="84" t="s">
        <v>45</v>
      </c>
      <c r="B35" s="84" t="s">
        <v>664</v>
      </c>
      <c r="C35" s="85" t="s">
        <v>665</v>
      </c>
      <c r="D35" s="85" t="s">
        <v>666</v>
      </c>
      <c r="E35" s="86">
        <v>1551553000</v>
      </c>
      <c r="F35" s="86">
        <v>0</v>
      </c>
      <c r="G35" s="86">
        <v>0</v>
      </c>
      <c r="H35" s="86">
        <v>1551553000</v>
      </c>
      <c r="I35" s="86">
        <v>0</v>
      </c>
      <c r="J35" s="86">
        <v>1551553000</v>
      </c>
      <c r="K35" s="86">
        <v>64642081</v>
      </c>
      <c r="L35" s="86">
        <v>852897029</v>
      </c>
      <c r="M35" s="86">
        <v>64642081</v>
      </c>
      <c r="N35" s="86">
        <v>852897029</v>
      </c>
      <c r="O35" s="87">
        <v>54.97</v>
      </c>
    </row>
    <row r="36" spans="1:15" x14ac:dyDescent="0.25">
      <c r="A36" s="84" t="s">
        <v>45</v>
      </c>
      <c r="B36" s="84" t="s">
        <v>667</v>
      </c>
      <c r="C36" s="85" t="s">
        <v>668</v>
      </c>
      <c r="D36" s="85" t="s">
        <v>669</v>
      </c>
      <c r="E36" s="86">
        <v>1024608000</v>
      </c>
      <c r="F36" s="86">
        <v>0</v>
      </c>
      <c r="G36" s="86">
        <v>0</v>
      </c>
      <c r="H36" s="86">
        <v>1024608000</v>
      </c>
      <c r="I36" s="86">
        <v>0</v>
      </c>
      <c r="J36" s="86">
        <v>1024608000</v>
      </c>
      <c r="K36" s="86">
        <v>29329681</v>
      </c>
      <c r="L36" s="86">
        <v>488898242</v>
      </c>
      <c r="M36" s="86">
        <v>29329681</v>
      </c>
      <c r="N36" s="86">
        <v>488898242</v>
      </c>
      <c r="O36" s="87">
        <v>47.72</v>
      </c>
    </row>
    <row r="37" spans="1:15" x14ac:dyDescent="0.25">
      <c r="A37" s="84" t="s">
        <v>45</v>
      </c>
      <c r="B37" s="84" t="s">
        <v>670</v>
      </c>
      <c r="C37" s="85" t="s">
        <v>671</v>
      </c>
      <c r="D37" s="85" t="s">
        <v>672</v>
      </c>
      <c r="E37" s="86">
        <v>428024000</v>
      </c>
      <c r="F37" s="86">
        <v>0</v>
      </c>
      <c r="G37" s="86">
        <v>0</v>
      </c>
      <c r="H37" s="86">
        <v>428024000</v>
      </c>
      <c r="I37" s="86">
        <v>0</v>
      </c>
      <c r="J37" s="86">
        <v>428024000</v>
      </c>
      <c r="K37" s="86">
        <v>0</v>
      </c>
      <c r="L37" s="86">
        <v>162057640</v>
      </c>
      <c r="M37" s="86">
        <v>0</v>
      </c>
      <c r="N37" s="86">
        <v>162057640</v>
      </c>
      <c r="O37" s="87">
        <v>37.86</v>
      </c>
    </row>
    <row r="38" spans="1:15" x14ac:dyDescent="0.25">
      <c r="A38" s="84" t="s">
        <v>45</v>
      </c>
      <c r="B38" s="84" t="s">
        <v>673</v>
      </c>
      <c r="C38" s="85" t="s">
        <v>674</v>
      </c>
      <c r="D38" s="85" t="s">
        <v>675</v>
      </c>
      <c r="E38" s="86">
        <v>153225000</v>
      </c>
      <c r="F38" s="86">
        <v>0</v>
      </c>
      <c r="G38" s="86">
        <v>0</v>
      </c>
      <c r="H38" s="86">
        <v>153225000</v>
      </c>
      <c r="I38" s="86">
        <v>0</v>
      </c>
      <c r="J38" s="86">
        <v>153225000</v>
      </c>
      <c r="K38" s="86">
        <v>4854100</v>
      </c>
      <c r="L38" s="86">
        <v>60424110</v>
      </c>
      <c r="M38" s="86">
        <v>4854100</v>
      </c>
      <c r="N38" s="86">
        <v>60424110</v>
      </c>
      <c r="O38" s="87">
        <v>39.43</v>
      </c>
    </row>
    <row r="39" spans="1:15" x14ac:dyDescent="0.25">
      <c r="A39" s="84" t="s">
        <v>45</v>
      </c>
      <c r="B39" s="84" t="s">
        <v>676</v>
      </c>
      <c r="C39" s="85" t="s">
        <v>677</v>
      </c>
      <c r="D39" s="85" t="s">
        <v>678</v>
      </c>
      <c r="E39" s="86">
        <v>301484000</v>
      </c>
      <c r="F39" s="86">
        <v>0</v>
      </c>
      <c r="G39" s="86">
        <v>0</v>
      </c>
      <c r="H39" s="86">
        <v>301484000</v>
      </c>
      <c r="I39" s="86">
        <v>0</v>
      </c>
      <c r="J39" s="86">
        <v>301484000</v>
      </c>
      <c r="K39" s="86">
        <v>16061781</v>
      </c>
      <c r="L39" s="86">
        <v>174976392</v>
      </c>
      <c r="M39" s="86">
        <v>16061781</v>
      </c>
      <c r="N39" s="86">
        <v>174976392</v>
      </c>
      <c r="O39" s="87">
        <v>58.04</v>
      </c>
    </row>
    <row r="40" spans="1:15" x14ac:dyDescent="0.25">
      <c r="A40" s="84" t="s">
        <v>45</v>
      </c>
      <c r="B40" s="84" t="s">
        <v>679</v>
      </c>
      <c r="C40" s="85" t="s">
        <v>680</v>
      </c>
      <c r="D40" s="85" t="s">
        <v>681</v>
      </c>
      <c r="E40" s="86">
        <v>141875000</v>
      </c>
      <c r="F40" s="86">
        <v>0</v>
      </c>
      <c r="G40" s="86">
        <v>0</v>
      </c>
      <c r="H40" s="86">
        <v>141875000</v>
      </c>
      <c r="I40" s="86">
        <v>0</v>
      </c>
      <c r="J40" s="86">
        <v>141875000</v>
      </c>
      <c r="K40" s="86">
        <v>8413800</v>
      </c>
      <c r="L40" s="86">
        <v>91440100</v>
      </c>
      <c r="M40" s="86">
        <v>8413800</v>
      </c>
      <c r="N40" s="86">
        <v>91440100</v>
      </c>
      <c r="O40" s="87">
        <v>64.45</v>
      </c>
    </row>
    <row r="41" spans="1:15" x14ac:dyDescent="0.25">
      <c r="A41" s="84" t="s">
        <v>45</v>
      </c>
      <c r="B41" s="84" t="s">
        <v>682</v>
      </c>
      <c r="C41" s="85" t="s">
        <v>683</v>
      </c>
      <c r="D41" s="85" t="s">
        <v>684</v>
      </c>
      <c r="E41" s="86">
        <v>526945000</v>
      </c>
      <c r="F41" s="86">
        <v>0</v>
      </c>
      <c r="G41" s="86">
        <v>0</v>
      </c>
      <c r="H41" s="86">
        <v>526945000</v>
      </c>
      <c r="I41" s="86">
        <v>0</v>
      </c>
      <c r="J41" s="86">
        <v>526945000</v>
      </c>
      <c r="K41" s="86">
        <v>35312400</v>
      </c>
      <c r="L41" s="86">
        <v>363998787</v>
      </c>
      <c r="M41" s="86">
        <v>35312400</v>
      </c>
      <c r="N41" s="86">
        <v>363998787</v>
      </c>
      <c r="O41" s="87">
        <v>69.08</v>
      </c>
    </row>
    <row r="42" spans="1:15" x14ac:dyDescent="0.25">
      <c r="A42" s="84" t="s">
        <v>45</v>
      </c>
      <c r="B42" s="84" t="s">
        <v>685</v>
      </c>
      <c r="C42" s="85" t="s">
        <v>686</v>
      </c>
      <c r="D42" s="85" t="s">
        <v>687</v>
      </c>
      <c r="E42" s="86">
        <v>58688000</v>
      </c>
      <c r="F42" s="86">
        <v>0</v>
      </c>
      <c r="G42" s="86">
        <v>0</v>
      </c>
      <c r="H42" s="86">
        <v>58688000</v>
      </c>
      <c r="I42" s="86">
        <v>0</v>
      </c>
      <c r="J42" s="86">
        <v>58688000</v>
      </c>
      <c r="K42" s="86">
        <v>6351713</v>
      </c>
      <c r="L42" s="86">
        <v>44308131</v>
      </c>
      <c r="M42" s="86">
        <v>6351713</v>
      </c>
      <c r="N42" s="86">
        <v>44308131</v>
      </c>
      <c r="O42" s="87">
        <v>75.5</v>
      </c>
    </row>
    <row r="43" spans="1:15" x14ac:dyDescent="0.25">
      <c r="A43" s="84" t="s">
        <v>45</v>
      </c>
      <c r="B43" s="84" t="s">
        <v>688</v>
      </c>
      <c r="C43" s="85" t="s">
        <v>689</v>
      </c>
      <c r="D43" s="85" t="s">
        <v>690</v>
      </c>
      <c r="E43" s="86">
        <v>272399000</v>
      </c>
      <c r="F43" s="86">
        <v>0</v>
      </c>
      <c r="G43" s="86">
        <v>0</v>
      </c>
      <c r="H43" s="86">
        <v>272399000</v>
      </c>
      <c r="I43" s="86">
        <v>0</v>
      </c>
      <c r="J43" s="86">
        <v>272399000</v>
      </c>
      <c r="K43" s="86">
        <v>17533200</v>
      </c>
      <c r="L43" s="86">
        <v>191391462</v>
      </c>
      <c r="M43" s="86">
        <v>17533200</v>
      </c>
      <c r="N43" s="86">
        <v>191391462</v>
      </c>
      <c r="O43" s="87">
        <v>70.260000000000005</v>
      </c>
    </row>
    <row r="44" spans="1:15" x14ac:dyDescent="0.25">
      <c r="A44" s="84" t="s">
        <v>45</v>
      </c>
      <c r="B44" s="84" t="s">
        <v>691</v>
      </c>
      <c r="C44" s="85" t="s">
        <v>692</v>
      </c>
      <c r="D44" s="85" t="s">
        <v>693</v>
      </c>
      <c r="E44" s="86">
        <v>18515000</v>
      </c>
      <c r="F44" s="86">
        <v>0</v>
      </c>
      <c r="G44" s="86">
        <v>0</v>
      </c>
      <c r="H44" s="86">
        <v>18515000</v>
      </c>
      <c r="I44" s="86">
        <v>0</v>
      </c>
      <c r="J44" s="86">
        <v>18515000</v>
      </c>
      <c r="K44" s="86">
        <v>910487</v>
      </c>
      <c r="L44" s="86">
        <v>9596594</v>
      </c>
      <c r="M44" s="86">
        <v>910487</v>
      </c>
      <c r="N44" s="86">
        <v>9596594</v>
      </c>
      <c r="O44" s="87">
        <v>51.83</v>
      </c>
    </row>
    <row r="45" spans="1:15" x14ac:dyDescent="0.25">
      <c r="A45" s="84" t="s">
        <v>45</v>
      </c>
      <c r="B45" s="84" t="s">
        <v>694</v>
      </c>
      <c r="C45" s="85" t="s">
        <v>695</v>
      </c>
      <c r="D45" s="85" t="s">
        <v>696</v>
      </c>
      <c r="E45" s="86">
        <v>106406000</v>
      </c>
      <c r="F45" s="86">
        <v>0</v>
      </c>
      <c r="G45" s="86">
        <v>0</v>
      </c>
      <c r="H45" s="86">
        <v>106406000</v>
      </c>
      <c r="I45" s="86">
        <v>0</v>
      </c>
      <c r="J45" s="86">
        <v>106406000</v>
      </c>
      <c r="K45" s="86">
        <v>6310200</v>
      </c>
      <c r="L45" s="86">
        <v>72003600</v>
      </c>
      <c r="M45" s="86">
        <v>6310200</v>
      </c>
      <c r="N45" s="86">
        <v>72003600</v>
      </c>
      <c r="O45" s="87">
        <v>67.67</v>
      </c>
    </row>
    <row r="46" spans="1:15" x14ac:dyDescent="0.25">
      <c r="A46" s="84" t="s">
        <v>45</v>
      </c>
      <c r="B46" s="84" t="s">
        <v>697</v>
      </c>
      <c r="C46" s="85" t="s">
        <v>698</v>
      </c>
      <c r="D46" s="85" t="s">
        <v>699</v>
      </c>
      <c r="E46" s="86">
        <v>70937000</v>
      </c>
      <c r="F46" s="86">
        <v>0</v>
      </c>
      <c r="G46" s="86">
        <v>0</v>
      </c>
      <c r="H46" s="86">
        <v>70937000</v>
      </c>
      <c r="I46" s="86">
        <v>0</v>
      </c>
      <c r="J46" s="86">
        <v>70937000</v>
      </c>
      <c r="K46" s="86">
        <v>4206800</v>
      </c>
      <c r="L46" s="86">
        <v>46699000</v>
      </c>
      <c r="M46" s="86">
        <v>4206800</v>
      </c>
      <c r="N46" s="86">
        <v>46699000</v>
      </c>
      <c r="O46" s="87">
        <v>65.83</v>
      </c>
    </row>
    <row r="47" spans="1:15" x14ac:dyDescent="0.25">
      <c r="A47" s="84" t="s">
        <v>45</v>
      </c>
      <c r="B47" s="84" t="s">
        <v>700</v>
      </c>
      <c r="C47" s="85" t="s">
        <v>701</v>
      </c>
      <c r="D47" s="85" t="s">
        <v>702</v>
      </c>
      <c r="E47" s="86">
        <v>1808230000</v>
      </c>
      <c r="F47" s="86">
        <v>20162000</v>
      </c>
      <c r="G47" s="86">
        <v>8162000</v>
      </c>
      <c r="H47" s="86">
        <v>1816392000</v>
      </c>
      <c r="I47" s="86">
        <v>0</v>
      </c>
      <c r="J47" s="86">
        <v>1816392000</v>
      </c>
      <c r="K47" s="86">
        <v>39371000</v>
      </c>
      <c r="L47" s="86">
        <v>987067945</v>
      </c>
      <c r="M47" s="86">
        <v>143017123</v>
      </c>
      <c r="N47" s="86">
        <v>863250475</v>
      </c>
      <c r="O47" s="87">
        <v>47.53</v>
      </c>
    </row>
    <row r="48" spans="1:15" x14ac:dyDescent="0.25">
      <c r="A48" s="84" t="s">
        <v>45</v>
      </c>
      <c r="B48" s="84" t="s">
        <v>703</v>
      </c>
      <c r="C48" s="85" t="s">
        <v>704</v>
      </c>
      <c r="D48" s="85" t="s">
        <v>705</v>
      </c>
      <c r="E48" s="86">
        <v>140946000</v>
      </c>
      <c r="F48" s="86">
        <v>0</v>
      </c>
      <c r="G48" s="86">
        <v>0</v>
      </c>
      <c r="H48" s="86">
        <v>140946000</v>
      </c>
      <c r="I48" s="86">
        <v>0</v>
      </c>
      <c r="J48" s="86">
        <v>140946000</v>
      </c>
      <c r="K48" s="86">
        <v>579680</v>
      </c>
      <c r="L48" s="86">
        <v>88834221</v>
      </c>
      <c r="M48" s="86">
        <v>3865040</v>
      </c>
      <c r="N48" s="86">
        <v>66340837</v>
      </c>
      <c r="O48" s="87">
        <v>47.07</v>
      </c>
    </row>
    <row r="49" spans="1:15" x14ac:dyDescent="0.25">
      <c r="A49" s="84" t="s">
        <v>45</v>
      </c>
      <c r="B49" s="84" t="s">
        <v>706</v>
      </c>
      <c r="C49" s="85" t="s">
        <v>707</v>
      </c>
      <c r="D49" s="85" t="s">
        <v>708</v>
      </c>
      <c r="E49" s="86">
        <v>8292000</v>
      </c>
      <c r="F49" s="86">
        <v>0</v>
      </c>
      <c r="G49" s="86">
        <v>0</v>
      </c>
      <c r="H49" s="86">
        <v>8292000</v>
      </c>
      <c r="I49" s="86">
        <v>0</v>
      </c>
      <c r="J49" s="86">
        <v>8292000</v>
      </c>
      <c r="K49" s="86">
        <v>0</v>
      </c>
      <c r="L49" s="86">
        <v>8284664</v>
      </c>
      <c r="M49" s="86">
        <v>0</v>
      </c>
      <c r="N49" s="86">
        <v>8284664</v>
      </c>
      <c r="O49" s="87">
        <v>99.91</v>
      </c>
    </row>
    <row r="50" spans="1:15" x14ac:dyDescent="0.25">
      <c r="A50" s="84" t="s">
        <v>45</v>
      </c>
      <c r="B50" s="84" t="s">
        <v>709</v>
      </c>
      <c r="C50" s="85" t="s">
        <v>710</v>
      </c>
      <c r="D50" s="85" t="s">
        <v>711</v>
      </c>
      <c r="E50" s="86">
        <v>48154000</v>
      </c>
      <c r="F50" s="86">
        <v>0</v>
      </c>
      <c r="G50" s="86">
        <v>0</v>
      </c>
      <c r="H50" s="86">
        <v>48154000</v>
      </c>
      <c r="I50" s="86">
        <v>0</v>
      </c>
      <c r="J50" s="86">
        <v>48154000</v>
      </c>
      <c r="K50" s="86">
        <v>579680</v>
      </c>
      <c r="L50" s="86">
        <v>39526927</v>
      </c>
      <c r="M50" s="86">
        <v>865040</v>
      </c>
      <c r="N50" s="86">
        <v>36815639</v>
      </c>
      <c r="O50" s="87">
        <v>76.45</v>
      </c>
    </row>
    <row r="51" spans="1:15" x14ac:dyDescent="0.25">
      <c r="A51" s="84" t="s">
        <v>45</v>
      </c>
      <c r="B51" s="84" t="s">
        <v>712</v>
      </c>
      <c r="C51" s="85" t="s">
        <v>713</v>
      </c>
      <c r="D51" s="85" t="s">
        <v>714</v>
      </c>
      <c r="E51" s="86">
        <v>53500000</v>
      </c>
      <c r="F51" s="86">
        <v>0</v>
      </c>
      <c r="G51" s="86">
        <v>0</v>
      </c>
      <c r="H51" s="86">
        <v>53500000</v>
      </c>
      <c r="I51" s="86">
        <v>0</v>
      </c>
      <c r="J51" s="86">
        <v>53500000</v>
      </c>
      <c r="K51" s="86">
        <v>0</v>
      </c>
      <c r="L51" s="86">
        <v>10707630</v>
      </c>
      <c r="M51" s="86">
        <v>0</v>
      </c>
      <c r="N51" s="86">
        <v>6225534</v>
      </c>
      <c r="O51" s="87">
        <v>11.64</v>
      </c>
    </row>
    <row r="52" spans="1:15" x14ac:dyDescent="0.25">
      <c r="A52" s="84" t="s">
        <v>45</v>
      </c>
      <c r="B52" s="84" t="s">
        <v>715</v>
      </c>
      <c r="C52" s="85" t="s">
        <v>716</v>
      </c>
      <c r="D52" s="85" t="s">
        <v>717</v>
      </c>
      <c r="E52" s="86">
        <v>31000000</v>
      </c>
      <c r="F52" s="86">
        <v>0</v>
      </c>
      <c r="G52" s="86">
        <v>0</v>
      </c>
      <c r="H52" s="86">
        <v>31000000</v>
      </c>
      <c r="I52" s="86">
        <v>0</v>
      </c>
      <c r="J52" s="86">
        <v>31000000</v>
      </c>
      <c r="K52" s="86">
        <v>0</v>
      </c>
      <c r="L52" s="86">
        <v>30315000</v>
      </c>
      <c r="M52" s="86">
        <v>3000000</v>
      </c>
      <c r="N52" s="86">
        <v>15015000</v>
      </c>
      <c r="O52" s="87">
        <v>48.44</v>
      </c>
    </row>
    <row r="53" spans="1:15" x14ac:dyDescent="0.25">
      <c r="A53" s="84" t="s">
        <v>45</v>
      </c>
      <c r="B53" s="84" t="s">
        <v>718</v>
      </c>
      <c r="C53" s="85" t="s">
        <v>719</v>
      </c>
      <c r="D53" s="85" t="s">
        <v>720</v>
      </c>
      <c r="E53" s="86">
        <v>867613000</v>
      </c>
      <c r="F53" s="86">
        <v>20162000</v>
      </c>
      <c r="G53" s="86">
        <v>8162000</v>
      </c>
      <c r="H53" s="86">
        <v>875775000</v>
      </c>
      <c r="I53" s="86">
        <v>0</v>
      </c>
      <c r="J53" s="86">
        <v>875775000</v>
      </c>
      <c r="K53" s="86">
        <v>34289870</v>
      </c>
      <c r="L53" s="86">
        <v>639248969</v>
      </c>
      <c r="M53" s="86">
        <v>58094633</v>
      </c>
      <c r="N53" s="86">
        <v>538320883</v>
      </c>
      <c r="O53" s="87">
        <v>61.47</v>
      </c>
    </row>
    <row r="54" spans="1:15" x14ac:dyDescent="0.25">
      <c r="A54" s="84" t="s">
        <v>45</v>
      </c>
      <c r="B54" s="84" t="s">
        <v>721</v>
      </c>
      <c r="C54" s="85" t="s">
        <v>722</v>
      </c>
      <c r="D54" s="85" t="s">
        <v>723</v>
      </c>
      <c r="E54" s="86">
        <v>20000000</v>
      </c>
      <c r="F54" s="86">
        <v>20162000</v>
      </c>
      <c r="G54" s="86">
        <v>20162000</v>
      </c>
      <c r="H54" s="86">
        <v>40162000</v>
      </c>
      <c r="I54" s="86">
        <v>0</v>
      </c>
      <c r="J54" s="86">
        <v>40162000</v>
      </c>
      <c r="K54" s="86">
        <v>0</v>
      </c>
      <c r="L54" s="86">
        <v>18923054</v>
      </c>
      <c r="M54" s="86">
        <v>0</v>
      </c>
      <c r="N54" s="86">
        <v>18567116</v>
      </c>
      <c r="O54" s="87">
        <v>46.23</v>
      </c>
    </row>
    <row r="55" spans="1:15" x14ac:dyDescent="0.25">
      <c r="A55" s="84" t="s">
        <v>45</v>
      </c>
      <c r="B55" s="84" t="s">
        <v>724</v>
      </c>
      <c r="C55" s="85" t="s">
        <v>725</v>
      </c>
      <c r="D55" s="85" t="s">
        <v>726</v>
      </c>
      <c r="E55" s="86">
        <v>153913000</v>
      </c>
      <c r="F55" s="86">
        <v>0</v>
      </c>
      <c r="G55" s="86">
        <v>0</v>
      </c>
      <c r="H55" s="86">
        <v>153913000</v>
      </c>
      <c r="I55" s="86">
        <v>0</v>
      </c>
      <c r="J55" s="86">
        <v>153913000</v>
      </c>
      <c r="K55" s="86">
        <v>8416780</v>
      </c>
      <c r="L55" s="86">
        <v>100288634</v>
      </c>
      <c r="M55" s="86">
        <v>6370469</v>
      </c>
      <c r="N55" s="86">
        <v>56963227</v>
      </c>
      <c r="O55" s="87">
        <v>37.01</v>
      </c>
    </row>
    <row r="56" spans="1:15" x14ac:dyDescent="0.25">
      <c r="A56" s="84" t="s">
        <v>45</v>
      </c>
      <c r="B56" s="84" t="s">
        <v>727</v>
      </c>
      <c r="C56" s="85" t="s">
        <v>728</v>
      </c>
      <c r="D56" s="85" t="s">
        <v>729</v>
      </c>
      <c r="E56" s="86">
        <v>5177000</v>
      </c>
      <c r="F56" s="86">
        <v>0</v>
      </c>
      <c r="G56" s="86">
        <v>0</v>
      </c>
      <c r="H56" s="86">
        <v>5177000</v>
      </c>
      <c r="I56" s="86">
        <v>0</v>
      </c>
      <c r="J56" s="86">
        <v>5177000</v>
      </c>
      <c r="K56" s="86">
        <v>339000</v>
      </c>
      <c r="L56" s="86">
        <v>926568</v>
      </c>
      <c r="M56" s="86">
        <v>339000</v>
      </c>
      <c r="N56" s="86">
        <v>576568</v>
      </c>
      <c r="O56" s="87">
        <v>11.14</v>
      </c>
    </row>
    <row r="57" spans="1:15" x14ac:dyDescent="0.25">
      <c r="A57" s="84" t="s">
        <v>45</v>
      </c>
      <c r="B57" s="84" t="s">
        <v>730</v>
      </c>
      <c r="C57" s="85" t="s">
        <v>731</v>
      </c>
      <c r="D57" s="85" t="s">
        <v>732</v>
      </c>
      <c r="E57" s="86">
        <v>345733000</v>
      </c>
      <c r="F57" s="86">
        <v>0</v>
      </c>
      <c r="G57" s="86">
        <v>-12000000</v>
      </c>
      <c r="H57" s="86">
        <v>333733000</v>
      </c>
      <c r="I57" s="86">
        <v>0</v>
      </c>
      <c r="J57" s="86">
        <v>333733000</v>
      </c>
      <c r="K57" s="86">
        <v>16332458</v>
      </c>
      <c r="L57" s="86">
        <v>278995105</v>
      </c>
      <c r="M57" s="86">
        <v>27455360</v>
      </c>
      <c r="N57" s="86">
        <v>231751058</v>
      </c>
      <c r="O57" s="87">
        <v>69.44</v>
      </c>
    </row>
    <row r="58" spans="1:15" x14ac:dyDescent="0.25">
      <c r="A58" s="84" t="s">
        <v>45</v>
      </c>
      <c r="B58" s="84" t="s">
        <v>733</v>
      </c>
      <c r="C58" s="85" t="s">
        <v>734</v>
      </c>
      <c r="D58" s="85" t="s">
        <v>146</v>
      </c>
      <c r="E58" s="86">
        <v>5561000</v>
      </c>
      <c r="F58" s="86">
        <v>0</v>
      </c>
      <c r="G58" s="86">
        <v>0</v>
      </c>
      <c r="H58" s="86">
        <v>5561000</v>
      </c>
      <c r="I58" s="86">
        <v>0</v>
      </c>
      <c r="J58" s="86">
        <v>5561000</v>
      </c>
      <c r="K58" s="86">
        <v>0</v>
      </c>
      <c r="L58" s="86">
        <v>5399256</v>
      </c>
      <c r="M58" s="86">
        <v>0</v>
      </c>
      <c r="N58" s="86">
        <v>1799752</v>
      </c>
      <c r="O58" s="87">
        <v>32.36</v>
      </c>
    </row>
    <row r="59" spans="1:15" x14ac:dyDescent="0.25">
      <c r="A59" s="84" t="s">
        <v>45</v>
      </c>
      <c r="B59" s="84" t="s">
        <v>735</v>
      </c>
      <c r="C59" s="85" t="s">
        <v>736</v>
      </c>
      <c r="D59" s="85" t="s">
        <v>737</v>
      </c>
      <c r="E59" s="86">
        <v>131061000</v>
      </c>
      <c r="F59" s="86">
        <v>0</v>
      </c>
      <c r="G59" s="86">
        <v>0</v>
      </c>
      <c r="H59" s="86">
        <v>131061000</v>
      </c>
      <c r="I59" s="86">
        <v>0</v>
      </c>
      <c r="J59" s="86">
        <v>131061000</v>
      </c>
      <c r="K59" s="86">
        <v>0</v>
      </c>
      <c r="L59" s="86">
        <v>130289868</v>
      </c>
      <c r="M59" s="86">
        <v>0</v>
      </c>
      <c r="N59" s="86">
        <v>127752753</v>
      </c>
      <c r="O59" s="87">
        <v>97.48</v>
      </c>
    </row>
    <row r="60" spans="1:15" x14ac:dyDescent="0.25">
      <c r="A60" s="84" t="s">
        <v>45</v>
      </c>
      <c r="B60" s="84" t="s">
        <v>738</v>
      </c>
      <c r="C60" s="85" t="s">
        <v>739</v>
      </c>
      <c r="D60" s="85" t="s">
        <v>740</v>
      </c>
      <c r="E60" s="86">
        <v>94074000</v>
      </c>
      <c r="F60" s="86">
        <v>0</v>
      </c>
      <c r="G60" s="86">
        <v>0</v>
      </c>
      <c r="H60" s="86">
        <v>94074000</v>
      </c>
      <c r="I60" s="86">
        <v>0</v>
      </c>
      <c r="J60" s="86">
        <v>94074000</v>
      </c>
      <c r="K60" s="86">
        <v>8931332</v>
      </c>
      <c r="L60" s="86">
        <v>59658578</v>
      </c>
      <c r="M60" s="86">
        <v>8931332</v>
      </c>
      <c r="N60" s="86">
        <v>59558578</v>
      </c>
      <c r="O60" s="87">
        <v>63.31</v>
      </c>
    </row>
    <row r="61" spans="1:15" x14ac:dyDescent="0.25">
      <c r="A61" s="84" t="s">
        <v>45</v>
      </c>
      <c r="B61" s="84" t="s">
        <v>741</v>
      </c>
      <c r="C61" s="85" t="s">
        <v>742</v>
      </c>
      <c r="D61" s="85" t="s">
        <v>743</v>
      </c>
      <c r="E61" s="86">
        <v>13973000</v>
      </c>
      <c r="F61" s="86">
        <v>0</v>
      </c>
      <c r="G61" s="86">
        <v>0</v>
      </c>
      <c r="H61" s="86">
        <v>13973000</v>
      </c>
      <c r="I61" s="86">
        <v>0</v>
      </c>
      <c r="J61" s="86">
        <v>13973000</v>
      </c>
      <c r="K61" s="86">
        <v>0</v>
      </c>
      <c r="L61" s="86">
        <v>0</v>
      </c>
      <c r="M61" s="86">
        <v>0</v>
      </c>
      <c r="N61" s="86">
        <v>0</v>
      </c>
      <c r="O61" s="87">
        <v>0</v>
      </c>
    </row>
    <row r="62" spans="1:15" x14ac:dyDescent="0.25">
      <c r="A62" s="84" t="s">
        <v>45</v>
      </c>
      <c r="B62" s="84" t="s">
        <v>744</v>
      </c>
      <c r="C62" s="85" t="s">
        <v>745</v>
      </c>
      <c r="D62" s="85" t="s">
        <v>746</v>
      </c>
      <c r="E62" s="86">
        <v>47094000</v>
      </c>
      <c r="F62" s="86">
        <v>0</v>
      </c>
      <c r="G62" s="86">
        <v>0</v>
      </c>
      <c r="H62" s="86">
        <v>47094000</v>
      </c>
      <c r="I62" s="86">
        <v>0</v>
      </c>
      <c r="J62" s="86">
        <v>47094000</v>
      </c>
      <c r="K62" s="86">
        <v>270300</v>
      </c>
      <c r="L62" s="86">
        <v>23128200</v>
      </c>
      <c r="M62" s="86">
        <v>14998472</v>
      </c>
      <c r="N62" s="86">
        <v>19812125</v>
      </c>
      <c r="O62" s="87">
        <v>42.07</v>
      </c>
    </row>
    <row r="63" spans="1:15" x14ac:dyDescent="0.25">
      <c r="A63" s="84" t="s">
        <v>45</v>
      </c>
      <c r="B63" s="84" t="s">
        <v>747</v>
      </c>
      <c r="C63" s="85" t="s">
        <v>748</v>
      </c>
      <c r="D63" s="85" t="s">
        <v>749</v>
      </c>
      <c r="E63" s="86">
        <v>7318000</v>
      </c>
      <c r="F63" s="86">
        <v>0</v>
      </c>
      <c r="G63" s="86">
        <v>0</v>
      </c>
      <c r="H63" s="86">
        <v>7318000</v>
      </c>
      <c r="I63" s="86">
        <v>0</v>
      </c>
      <c r="J63" s="86">
        <v>7318000</v>
      </c>
      <c r="K63" s="86">
        <v>0</v>
      </c>
      <c r="L63" s="86">
        <v>3082426</v>
      </c>
      <c r="M63" s="86">
        <v>0</v>
      </c>
      <c r="N63" s="86">
        <v>2982426</v>
      </c>
      <c r="O63" s="87">
        <v>40.75</v>
      </c>
    </row>
    <row r="64" spans="1:15" x14ac:dyDescent="0.25">
      <c r="A64" s="84" t="s">
        <v>45</v>
      </c>
      <c r="B64" s="84" t="s">
        <v>750</v>
      </c>
      <c r="C64" s="85" t="s">
        <v>751</v>
      </c>
      <c r="D64" s="85" t="s">
        <v>752</v>
      </c>
      <c r="E64" s="86">
        <v>6986000</v>
      </c>
      <c r="F64" s="86">
        <v>0</v>
      </c>
      <c r="G64" s="86">
        <v>0</v>
      </c>
      <c r="H64" s="86">
        <v>6986000</v>
      </c>
      <c r="I64" s="86">
        <v>0</v>
      </c>
      <c r="J64" s="86">
        <v>6986000</v>
      </c>
      <c r="K64" s="86">
        <v>0</v>
      </c>
      <c r="L64" s="86">
        <v>0</v>
      </c>
      <c r="M64" s="86">
        <v>0</v>
      </c>
      <c r="N64" s="86">
        <v>0</v>
      </c>
      <c r="O64" s="87">
        <v>0</v>
      </c>
    </row>
    <row r="65" spans="1:15" x14ac:dyDescent="0.25">
      <c r="A65" s="84" t="s">
        <v>45</v>
      </c>
      <c r="B65" s="84" t="s">
        <v>753</v>
      </c>
      <c r="C65" s="85" t="s">
        <v>754</v>
      </c>
      <c r="D65" s="85" t="s">
        <v>755</v>
      </c>
      <c r="E65" s="86">
        <v>36723000</v>
      </c>
      <c r="F65" s="86">
        <v>0</v>
      </c>
      <c r="G65" s="86">
        <v>0</v>
      </c>
      <c r="H65" s="86">
        <v>36723000</v>
      </c>
      <c r="I65" s="86">
        <v>0</v>
      </c>
      <c r="J65" s="86">
        <v>36723000</v>
      </c>
      <c r="K65" s="86">
        <v>0</v>
      </c>
      <c r="L65" s="86">
        <v>18557280</v>
      </c>
      <c r="M65" s="86">
        <v>0</v>
      </c>
      <c r="N65" s="86">
        <v>18557280</v>
      </c>
      <c r="O65" s="87">
        <v>50.53</v>
      </c>
    </row>
    <row r="66" spans="1:15" x14ac:dyDescent="0.25">
      <c r="A66" s="84" t="s">
        <v>45</v>
      </c>
      <c r="B66" s="84" t="s">
        <v>756</v>
      </c>
      <c r="C66" s="85" t="s">
        <v>757</v>
      </c>
      <c r="D66" s="85" t="s">
        <v>758</v>
      </c>
      <c r="E66" s="86">
        <v>799671000</v>
      </c>
      <c r="F66" s="86">
        <v>0</v>
      </c>
      <c r="G66" s="86">
        <v>0</v>
      </c>
      <c r="H66" s="86">
        <v>799671000</v>
      </c>
      <c r="I66" s="86">
        <v>0</v>
      </c>
      <c r="J66" s="86">
        <v>799671000</v>
      </c>
      <c r="K66" s="86">
        <v>4501450</v>
      </c>
      <c r="L66" s="86">
        <v>258984755</v>
      </c>
      <c r="M66" s="86">
        <v>81057450</v>
      </c>
      <c r="N66" s="86">
        <v>258588755</v>
      </c>
      <c r="O66" s="87">
        <v>32.340000000000003</v>
      </c>
    </row>
    <row r="67" spans="1:15" x14ac:dyDescent="0.25">
      <c r="A67" s="84" t="s">
        <v>45</v>
      </c>
      <c r="B67" s="84" t="s">
        <v>759</v>
      </c>
      <c r="C67" s="85" t="s">
        <v>760</v>
      </c>
      <c r="D67" s="85" t="s">
        <v>761</v>
      </c>
      <c r="E67" s="86">
        <v>299671000</v>
      </c>
      <c r="F67" s="86">
        <v>0</v>
      </c>
      <c r="G67" s="86">
        <v>0</v>
      </c>
      <c r="H67" s="86">
        <v>299671000</v>
      </c>
      <c r="I67" s="86">
        <v>0</v>
      </c>
      <c r="J67" s="86">
        <v>299671000</v>
      </c>
      <c r="K67" s="86">
        <v>4501450</v>
      </c>
      <c r="L67" s="86">
        <v>258984755</v>
      </c>
      <c r="M67" s="86">
        <v>81057450</v>
      </c>
      <c r="N67" s="86">
        <v>258588755</v>
      </c>
      <c r="O67" s="87">
        <v>86.29</v>
      </c>
    </row>
    <row r="68" spans="1:15" x14ac:dyDescent="0.25">
      <c r="A68" s="84" t="s">
        <v>45</v>
      </c>
      <c r="B68" s="84" t="s">
        <v>762</v>
      </c>
      <c r="C68" s="85" t="s">
        <v>763</v>
      </c>
      <c r="D68" s="85" t="s">
        <v>764</v>
      </c>
      <c r="E68" s="86">
        <v>500000000</v>
      </c>
      <c r="F68" s="86">
        <v>0</v>
      </c>
      <c r="G68" s="86">
        <v>0</v>
      </c>
      <c r="H68" s="86">
        <v>500000000</v>
      </c>
      <c r="I68" s="86">
        <v>0</v>
      </c>
      <c r="J68" s="86">
        <v>500000000</v>
      </c>
      <c r="K68" s="86">
        <v>0</v>
      </c>
      <c r="L68" s="86">
        <v>0</v>
      </c>
      <c r="M68" s="86">
        <v>0</v>
      </c>
      <c r="N68" s="86">
        <v>0</v>
      </c>
      <c r="O68" s="87">
        <v>0</v>
      </c>
    </row>
    <row r="69" spans="1:15" x14ac:dyDescent="0.25">
      <c r="A69" s="84" t="s">
        <v>45</v>
      </c>
      <c r="B69" s="84" t="s">
        <v>765</v>
      </c>
      <c r="C69" s="85" t="s">
        <v>766</v>
      </c>
      <c r="D69" s="85" t="s">
        <v>767</v>
      </c>
      <c r="E69" s="86">
        <v>728448000</v>
      </c>
      <c r="F69" s="86">
        <v>0</v>
      </c>
      <c r="G69" s="86">
        <v>0</v>
      </c>
      <c r="H69" s="86">
        <v>728448000</v>
      </c>
      <c r="I69" s="86">
        <v>0</v>
      </c>
      <c r="J69" s="86">
        <v>728448000</v>
      </c>
      <c r="K69" s="86">
        <v>0</v>
      </c>
      <c r="L69" s="86">
        <v>285852390</v>
      </c>
      <c r="M69" s="86">
        <v>30542267</v>
      </c>
      <c r="N69" s="86">
        <v>179600551</v>
      </c>
      <c r="O69" s="87">
        <v>24.66</v>
      </c>
    </row>
    <row r="70" spans="1:15" x14ac:dyDescent="0.25">
      <c r="A70" s="84" t="s">
        <v>45</v>
      </c>
      <c r="B70" s="84" t="s">
        <v>768</v>
      </c>
      <c r="C70" s="85" t="s">
        <v>769</v>
      </c>
      <c r="D70" s="85" t="s">
        <v>770</v>
      </c>
      <c r="E70" s="86">
        <v>728448000</v>
      </c>
      <c r="F70" s="86">
        <v>0</v>
      </c>
      <c r="G70" s="86">
        <v>0</v>
      </c>
      <c r="H70" s="86">
        <v>728448000</v>
      </c>
      <c r="I70" s="86">
        <v>0</v>
      </c>
      <c r="J70" s="86">
        <v>728448000</v>
      </c>
      <c r="K70" s="86">
        <v>0</v>
      </c>
      <c r="L70" s="86">
        <v>285852390</v>
      </c>
      <c r="M70" s="86">
        <v>30542267</v>
      </c>
      <c r="N70" s="86">
        <v>179600551</v>
      </c>
      <c r="O70" s="87">
        <v>24.66</v>
      </c>
    </row>
    <row r="71" spans="1:15" x14ac:dyDescent="0.25">
      <c r="A71" s="84" t="s">
        <v>45</v>
      </c>
      <c r="B71" s="84" t="s">
        <v>771</v>
      </c>
      <c r="C71" s="85" t="s">
        <v>772</v>
      </c>
      <c r="D71" s="85" t="s">
        <v>773</v>
      </c>
      <c r="E71" s="86">
        <v>728448000</v>
      </c>
      <c r="F71" s="86">
        <v>0</v>
      </c>
      <c r="G71" s="86">
        <v>0</v>
      </c>
      <c r="H71" s="86">
        <v>728448000</v>
      </c>
      <c r="I71" s="86">
        <v>0</v>
      </c>
      <c r="J71" s="86">
        <v>728448000</v>
      </c>
      <c r="K71" s="86">
        <v>0</v>
      </c>
      <c r="L71" s="86">
        <v>285852390</v>
      </c>
      <c r="M71" s="86">
        <v>30542267</v>
      </c>
      <c r="N71" s="86">
        <v>179600551</v>
      </c>
      <c r="O71" s="87">
        <v>24.66</v>
      </c>
    </row>
    <row r="72" spans="1:15" x14ac:dyDescent="0.25">
      <c r="A72" s="84" t="s">
        <v>45</v>
      </c>
      <c r="B72" s="84" t="s">
        <v>774</v>
      </c>
      <c r="C72" s="85" t="s">
        <v>775</v>
      </c>
      <c r="D72" s="85" t="s">
        <v>776</v>
      </c>
      <c r="E72" s="86">
        <v>462416000</v>
      </c>
      <c r="F72" s="86">
        <v>0</v>
      </c>
      <c r="G72" s="86">
        <v>0</v>
      </c>
      <c r="H72" s="86">
        <v>462416000</v>
      </c>
      <c r="I72" s="86">
        <v>0</v>
      </c>
      <c r="J72" s="86">
        <v>462416000</v>
      </c>
      <c r="K72" s="86">
        <v>0</v>
      </c>
      <c r="L72" s="86">
        <v>77500750</v>
      </c>
      <c r="M72" s="86">
        <v>0</v>
      </c>
      <c r="N72" s="86">
        <v>77500750</v>
      </c>
      <c r="O72" s="87">
        <v>16.760000000000002</v>
      </c>
    </row>
    <row r="73" spans="1:15" x14ac:dyDescent="0.25">
      <c r="A73" s="84" t="s">
        <v>45</v>
      </c>
      <c r="B73" s="84" t="s">
        <v>777</v>
      </c>
      <c r="C73" s="85" t="s">
        <v>778</v>
      </c>
      <c r="D73" s="85" t="s">
        <v>779</v>
      </c>
      <c r="E73" s="86">
        <v>266032000</v>
      </c>
      <c r="F73" s="86">
        <v>0</v>
      </c>
      <c r="G73" s="86">
        <v>0</v>
      </c>
      <c r="H73" s="86">
        <v>266032000</v>
      </c>
      <c r="I73" s="86">
        <v>0</v>
      </c>
      <c r="J73" s="86">
        <v>266032000</v>
      </c>
      <c r="K73" s="86">
        <v>0</v>
      </c>
      <c r="L73" s="86">
        <v>208351640</v>
      </c>
      <c r="M73" s="86">
        <v>30542267</v>
      </c>
      <c r="N73" s="86">
        <v>102099801</v>
      </c>
      <c r="O73" s="87">
        <v>38.380000000000003</v>
      </c>
    </row>
    <row r="74" spans="1:15" x14ac:dyDescent="0.25">
      <c r="A74" s="84" t="s">
        <v>45</v>
      </c>
      <c r="B74" s="84" t="s">
        <v>780</v>
      </c>
      <c r="C74" s="85" t="s">
        <v>781</v>
      </c>
      <c r="D74" s="85" t="s">
        <v>782</v>
      </c>
      <c r="E74" s="86">
        <v>337729000</v>
      </c>
      <c r="F74" s="86">
        <v>-61580000</v>
      </c>
      <c r="G74" s="86">
        <v>-17495841</v>
      </c>
      <c r="H74" s="86">
        <v>320233159</v>
      </c>
      <c r="I74" s="86">
        <v>0</v>
      </c>
      <c r="J74" s="86">
        <v>320233159</v>
      </c>
      <c r="K74" s="86">
        <v>-44609160</v>
      </c>
      <c r="L74" s="86">
        <v>313445004</v>
      </c>
      <c r="M74" s="86">
        <v>9555965</v>
      </c>
      <c r="N74" s="86">
        <v>279270143</v>
      </c>
      <c r="O74" s="87">
        <v>87.21</v>
      </c>
    </row>
    <row r="75" spans="1:15" x14ac:dyDescent="0.25">
      <c r="A75" s="84" t="s">
        <v>45</v>
      </c>
      <c r="B75" s="84" t="s">
        <v>783</v>
      </c>
      <c r="C75" s="85" t="s">
        <v>784</v>
      </c>
      <c r="D75" s="85" t="s">
        <v>785</v>
      </c>
      <c r="E75" s="86">
        <v>47472596000</v>
      </c>
      <c r="F75" s="86">
        <v>0</v>
      </c>
      <c r="G75" s="86">
        <v>278277524</v>
      </c>
      <c r="H75" s="86">
        <v>47750873524</v>
      </c>
      <c r="I75" s="86">
        <v>0</v>
      </c>
      <c r="J75" s="86">
        <v>47750873524</v>
      </c>
      <c r="K75" s="86">
        <v>2233198673</v>
      </c>
      <c r="L75" s="86">
        <v>28482990305</v>
      </c>
      <c r="M75" s="86">
        <v>2999254896</v>
      </c>
      <c r="N75" s="86">
        <v>21587790991</v>
      </c>
      <c r="O75" s="87">
        <v>45.21</v>
      </c>
    </row>
    <row r="76" spans="1:15" x14ac:dyDescent="0.25">
      <c r="A76" s="84" t="s">
        <v>45</v>
      </c>
      <c r="B76" s="84" t="s">
        <v>786</v>
      </c>
      <c r="C76" s="85" t="s">
        <v>787</v>
      </c>
      <c r="D76" s="85" t="s">
        <v>788</v>
      </c>
      <c r="E76" s="86">
        <v>3817415000</v>
      </c>
      <c r="F76" s="86">
        <v>0</v>
      </c>
      <c r="G76" s="86">
        <v>286672446</v>
      </c>
      <c r="H76" s="86">
        <v>4104087446</v>
      </c>
      <c r="I76" s="86">
        <v>0</v>
      </c>
      <c r="J76" s="86">
        <v>4104087446</v>
      </c>
      <c r="K76" s="86">
        <v>203666441</v>
      </c>
      <c r="L76" s="86">
        <v>3093508188</v>
      </c>
      <c r="M76" s="86">
        <v>214720735</v>
      </c>
      <c r="N76" s="86">
        <v>1999506232</v>
      </c>
      <c r="O76" s="87">
        <v>48.72</v>
      </c>
    </row>
    <row r="77" spans="1:15" x14ac:dyDescent="0.25">
      <c r="A77" s="84" t="s">
        <v>45</v>
      </c>
      <c r="B77" s="84" t="s">
        <v>789</v>
      </c>
      <c r="C77" s="85" t="s">
        <v>790</v>
      </c>
      <c r="D77" s="85" t="s">
        <v>791</v>
      </c>
      <c r="E77" s="86">
        <v>716000000</v>
      </c>
      <c r="F77" s="86">
        <v>0</v>
      </c>
      <c r="G77" s="86">
        <v>53415913</v>
      </c>
      <c r="H77" s="86">
        <v>769415913</v>
      </c>
      <c r="I77" s="86">
        <v>0</v>
      </c>
      <c r="J77" s="86">
        <v>769415913</v>
      </c>
      <c r="K77" s="86">
        <v>0</v>
      </c>
      <c r="L77" s="86">
        <v>585158739</v>
      </c>
      <c r="M77" s="86">
        <v>4774999</v>
      </c>
      <c r="N77" s="86">
        <v>164487901</v>
      </c>
      <c r="O77" s="87">
        <v>21.38</v>
      </c>
    </row>
    <row r="78" spans="1:15" x14ac:dyDescent="0.25">
      <c r="A78" s="84" t="s">
        <v>45</v>
      </c>
      <c r="B78" s="84" t="s">
        <v>792</v>
      </c>
      <c r="C78" s="85" t="s">
        <v>793</v>
      </c>
      <c r="D78" s="85" t="s">
        <v>791</v>
      </c>
      <c r="E78" s="86">
        <v>716000000</v>
      </c>
      <c r="F78" s="86">
        <v>0</v>
      </c>
      <c r="G78" s="86">
        <v>53415913</v>
      </c>
      <c r="H78" s="86">
        <v>769415913</v>
      </c>
      <c r="I78" s="86">
        <v>0</v>
      </c>
      <c r="J78" s="86">
        <v>769415913</v>
      </c>
      <c r="K78" s="86">
        <v>0</v>
      </c>
      <c r="L78" s="86">
        <v>585158739</v>
      </c>
      <c r="M78" s="86">
        <v>4774999</v>
      </c>
      <c r="N78" s="86">
        <v>164487901</v>
      </c>
      <c r="O78" s="87">
        <v>21.38</v>
      </c>
    </row>
    <row r="79" spans="1:15" x14ac:dyDescent="0.25">
      <c r="A79" s="84" t="s">
        <v>45</v>
      </c>
      <c r="B79" s="84" t="s">
        <v>794</v>
      </c>
      <c r="C79" s="85" t="s">
        <v>795</v>
      </c>
      <c r="D79" s="85" t="s">
        <v>796</v>
      </c>
      <c r="E79" s="86">
        <v>2272448000</v>
      </c>
      <c r="F79" s="86">
        <v>0</v>
      </c>
      <c r="G79" s="86">
        <v>0</v>
      </c>
      <c r="H79" s="86">
        <v>2272448000</v>
      </c>
      <c r="I79" s="86">
        <v>0</v>
      </c>
      <c r="J79" s="86">
        <v>2272448000</v>
      </c>
      <c r="K79" s="86">
        <v>202986375</v>
      </c>
      <c r="L79" s="86">
        <v>1613276400</v>
      </c>
      <c r="M79" s="86">
        <v>202986375</v>
      </c>
      <c r="N79" s="86">
        <v>1613276400</v>
      </c>
      <c r="O79" s="87">
        <v>70.989999999999995</v>
      </c>
    </row>
    <row r="80" spans="1:15" x14ac:dyDescent="0.25">
      <c r="A80" s="84" t="s">
        <v>45</v>
      </c>
      <c r="B80" s="84" t="s">
        <v>797</v>
      </c>
      <c r="C80" s="85" t="s">
        <v>798</v>
      </c>
      <c r="D80" s="85" t="s">
        <v>799</v>
      </c>
      <c r="E80" s="86">
        <v>2272448000</v>
      </c>
      <c r="F80" s="86">
        <v>0</v>
      </c>
      <c r="G80" s="86">
        <v>0</v>
      </c>
      <c r="H80" s="86">
        <v>2272448000</v>
      </c>
      <c r="I80" s="86">
        <v>0</v>
      </c>
      <c r="J80" s="86">
        <v>2272448000</v>
      </c>
      <c r="K80" s="86">
        <v>202986375</v>
      </c>
      <c r="L80" s="86">
        <v>1613276400</v>
      </c>
      <c r="M80" s="86">
        <v>202986375</v>
      </c>
      <c r="N80" s="86">
        <v>1613276400</v>
      </c>
      <c r="O80" s="87">
        <v>70.989999999999995</v>
      </c>
    </row>
    <row r="81" spans="1:15" x14ac:dyDescent="0.25">
      <c r="A81" s="84" t="s">
        <v>45</v>
      </c>
      <c r="B81" s="84" t="s">
        <v>800</v>
      </c>
      <c r="C81" s="85" t="s">
        <v>801</v>
      </c>
      <c r="D81" s="85" t="s">
        <v>802</v>
      </c>
      <c r="E81" s="86">
        <v>828967000</v>
      </c>
      <c r="F81" s="86">
        <v>0</v>
      </c>
      <c r="G81" s="86">
        <v>233256533</v>
      </c>
      <c r="H81" s="86">
        <v>1062223533</v>
      </c>
      <c r="I81" s="86">
        <v>0</v>
      </c>
      <c r="J81" s="86">
        <v>1062223533</v>
      </c>
      <c r="K81" s="86">
        <v>680066</v>
      </c>
      <c r="L81" s="86">
        <v>895073049</v>
      </c>
      <c r="M81" s="86">
        <v>6959361</v>
      </c>
      <c r="N81" s="86">
        <v>221741931</v>
      </c>
      <c r="O81" s="87">
        <v>20.88</v>
      </c>
    </row>
    <row r="82" spans="1:15" x14ac:dyDescent="0.25">
      <c r="A82" s="84" t="s">
        <v>45</v>
      </c>
      <c r="B82" s="84" t="s">
        <v>803</v>
      </c>
      <c r="C82" s="85" t="s">
        <v>804</v>
      </c>
      <c r="D82" s="85" t="s">
        <v>805</v>
      </c>
      <c r="E82" s="86">
        <v>230115000</v>
      </c>
      <c r="F82" s="86">
        <v>0</v>
      </c>
      <c r="G82" s="86">
        <v>233256533</v>
      </c>
      <c r="H82" s="86">
        <v>463371533</v>
      </c>
      <c r="I82" s="86">
        <v>0</v>
      </c>
      <c r="J82" s="86">
        <v>463371533</v>
      </c>
      <c r="K82" s="86">
        <v>0</v>
      </c>
      <c r="L82" s="86">
        <v>443676762</v>
      </c>
      <c r="M82" s="86">
        <v>0</v>
      </c>
      <c r="N82" s="86">
        <v>11578355</v>
      </c>
      <c r="O82" s="87">
        <v>2.5</v>
      </c>
    </row>
    <row r="83" spans="1:15" x14ac:dyDescent="0.25">
      <c r="A83" s="84" t="s">
        <v>45</v>
      </c>
      <c r="B83" s="84" t="s">
        <v>806</v>
      </c>
      <c r="C83" s="85" t="s">
        <v>807</v>
      </c>
      <c r="D83" s="85" t="s">
        <v>808</v>
      </c>
      <c r="E83" s="86">
        <v>598852000</v>
      </c>
      <c r="F83" s="86">
        <v>0</v>
      </c>
      <c r="G83" s="86">
        <v>0</v>
      </c>
      <c r="H83" s="86">
        <v>598852000</v>
      </c>
      <c r="I83" s="86">
        <v>0</v>
      </c>
      <c r="J83" s="86">
        <v>598852000</v>
      </c>
      <c r="K83" s="86">
        <v>680066</v>
      </c>
      <c r="L83" s="86">
        <v>451396287</v>
      </c>
      <c r="M83" s="86">
        <v>6959361</v>
      </c>
      <c r="N83" s="86">
        <v>210163576</v>
      </c>
      <c r="O83" s="87">
        <v>35.090000000000003</v>
      </c>
    </row>
    <row r="84" spans="1:15" x14ac:dyDescent="0.25">
      <c r="A84" s="84" t="s">
        <v>45</v>
      </c>
      <c r="B84" s="84" t="s">
        <v>809</v>
      </c>
      <c r="C84" s="85" t="s">
        <v>810</v>
      </c>
      <c r="D84" s="85" t="s">
        <v>811</v>
      </c>
      <c r="E84" s="86">
        <v>42155181000</v>
      </c>
      <c r="F84" s="86">
        <v>0</v>
      </c>
      <c r="G84" s="86">
        <v>0</v>
      </c>
      <c r="H84" s="86">
        <v>42155181000</v>
      </c>
      <c r="I84" s="86">
        <v>0</v>
      </c>
      <c r="J84" s="86">
        <v>42155181000</v>
      </c>
      <c r="K84" s="86">
        <v>2141796035</v>
      </c>
      <c r="L84" s="86">
        <v>24010230842</v>
      </c>
      <c r="M84" s="86">
        <v>2784534161</v>
      </c>
      <c r="N84" s="86">
        <v>18673587940</v>
      </c>
      <c r="O84" s="87">
        <v>44.3</v>
      </c>
    </row>
    <row r="85" spans="1:15" x14ac:dyDescent="0.25">
      <c r="A85" s="84" t="s">
        <v>45</v>
      </c>
      <c r="B85" s="84" t="s">
        <v>812</v>
      </c>
      <c r="C85" s="85" t="s">
        <v>813</v>
      </c>
      <c r="D85" s="85" t="s">
        <v>814</v>
      </c>
      <c r="E85" s="86">
        <v>42155181000</v>
      </c>
      <c r="F85" s="86">
        <v>0</v>
      </c>
      <c r="G85" s="86">
        <v>0</v>
      </c>
      <c r="H85" s="86">
        <v>42155181000</v>
      </c>
      <c r="I85" s="86">
        <v>0</v>
      </c>
      <c r="J85" s="86">
        <v>42155181000</v>
      </c>
      <c r="K85" s="86">
        <v>2141796035</v>
      </c>
      <c r="L85" s="86">
        <v>24010230842</v>
      </c>
      <c r="M85" s="86">
        <v>2784534161</v>
      </c>
      <c r="N85" s="86">
        <v>18673587940</v>
      </c>
      <c r="O85" s="87">
        <v>44.3</v>
      </c>
    </row>
    <row r="86" spans="1:15" x14ac:dyDescent="0.25">
      <c r="A86" s="84" t="s">
        <v>45</v>
      </c>
      <c r="B86" s="84" t="s">
        <v>815</v>
      </c>
      <c r="C86" s="85" t="s">
        <v>816</v>
      </c>
      <c r="D86" s="85" t="s">
        <v>817</v>
      </c>
      <c r="E86" s="86">
        <v>2042037000</v>
      </c>
      <c r="F86" s="86">
        <v>0</v>
      </c>
      <c r="G86" s="86">
        <v>0</v>
      </c>
      <c r="H86" s="86">
        <v>2042037000</v>
      </c>
      <c r="I86" s="86">
        <v>0</v>
      </c>
      <c r="J86" s="86">
        <v>2042037000</v>
      </c>
      <c r="K86" s="86">
        <v>0</v>
      </c>
      <c r="L86" s="86">
        <v>2020159674</v>
      </c>
      <c r="M86" s="86">
        <v>381288700</v>
      </c>
      <c r="N86" s="86">
        <v>1275384490</v>
      </c>
      <c r="O86" s="87">
        <v>62.46</v>
      </c>
    </row>
    <row r="87" spans="1:15" x14ac:dyDescent="0.25">
      <c r="A87" s="84" t="s">
        <v>45</v>
      </c>
      <c r="B87" s="84" t="s">
        <v>818</v>
      </c>
      <c r="C87" s="85" t="s">
        <v>819</v>
      </c>
      <c r="D87" s="85" t="s">
        <v>820</v>
      </c>
      <c r="E87" s="86">
        <v>4474861000</v>
      </c>
      <c r="F87" s="86">
        <v>0</v>
      </c>
      <c r="G87" s="86">
        <v>0</v>
      </c>
      <c r="H87" s="86">
        <v>4474861000</v>
      </c>
      <c r="I87" s="86">
        <v>0</v>
      </c>
      <c r="J87" s="86">
        <v>4474861000</v>
      </c>
      <c r="K87" s="86">
        <v>0</v>
      </c>
      <c r="L87" s="86">
        <v>4474199250</v>
      </c>
      <c r="M87" s="86">
        <v>105891476</v>
      </c>
      <c r="N87" s="86">
        <v>2125672598</v>
      </c>
      <c r="O87" s="87">
        <v>47.5</v>
      </c>
    </row>
    <row r="88" spans="1:15" x14ac:dyDescent="0.25">
      <c r="A88" s="84" t="s">
        <v>45</v>
      </c>
      <c r="B88" s="84" t="s">
        <v>821</v>
      </c>
      <c r="C88" s="85" t="s">
        <v>822</v>
      </c>
      <c r="D88" s="85" t="s">
        <v>823</v>
      </c>
      <c r="E88" s="86">
        <v>517660000</v>
      </c>
      <c r="F88" s="86">
        <v>0</v>
      </c>
      <c r="G88" s="86">
        <v>0</v>
      </c>
      <c r="H88" s="86">
        <v>517660000</v>
      </c>
      <c r="I88" s="86">
        <v>0</v>
      </c>
      <c r="J88" s="86">
        <v>517660000</v>
      </c>
      <c r="K88" s="86">
        <v>673009</v>
      </c>
      <c r="L88" s="86">
        <v>414954039</v>
      </c>
      <c r="M88" s="86">
        <v>27112069</v>
      </c>
      <c r="N88" s="86">
        <v>276726379</v>
      </c>
      <c r="O88" s="87">
        <v>53.46</v>
      </c>
    </row>
    <row r="89" spans="1:15" x14ac:dyDescent="0.25">
      <c r="A89" s="84" t="s">
        <v>45</v>
      </c>
      <c r="B89" s="84" t="s">
        <v>824</v>
      </c>
      <c r="C89" s="85" t="s">
        <v>825</v>
      </c>
      <c r="D89" s="85" t="s">
        <v>826</v>
      </c>
      <c r="E89" s="86">
        <v>21642360000</v>
      </c>
      <c r="F89" s="86">
        <v>0</v>
      </c>
      <c r="G89" s="86">
        <v>0</v>
      </c>
      <c r="H89" s="86">
        <v>21642360000</v>
      </c>
      <c r="I89" s="86">
        <v>0</v>
      </c>
      <c r="J89" s="86">
        <v>21642360000</v>
      </c>
      <c r="K89" s="86">
        <v>1013361976</v>
      </c>
      <c r="L89" s="86">
        <v>8071627979</v>
      </c>
      <c r="M89" s="86">
        <v>1142480866</v>
      </c>
      <c r="N89" s="86">
        <v>5966514573</v>
      </c>
      <c r="O89" s="87">
        <v>27.57</v>
      </c>
    </row>
    <row r="90" spans="1:15" x14ac:dyDescent="0.25">
      <c r="A90" s="84" t="s">
        <v>45</v>
      </c>
      <c r="B90" s="84" t="s">
        <v>827</v>
      </c>
      <c r="C90" s="85" t="s">
        <v>828</v>
      </c>
      <c r="D90" s="85" t="s">
        <v>829</v>
      </c>
      <c r="E90" s="86">
        <v>60000000</v>
      </c>
      <c r="F90" s="86">
        <v>0</v>
      </c>
      <c r="G90" s="86">
        <v>0</v>
      </c>
      <c r="H90" s="86">
        <v>60000000</v>
      </c>
      <c r="I90" s="86">
        <v>0</v>
      </c>
      <c r="J90" s="86">
        <v>60000000</v>
      </c>
      <c r="K90" s="86">
        <v>0</v>
      </c>
      <c r="L90" s="86">
        <v>0</v>
      </c>
      <c r="M90" s="86">
        <v>0</v>
      </c>
      <c r="N90" s="86">
        <v>0</v>
      </c>
      <c r="O90" s="87">
        <v>0</v>
      </c>
    </row>
    <row r="91" spans="1:15" x14ac:dyDescent="0.25">
      <c r="A91" s="84" t="s">
        <v>45</v>
      </c>
      <c r="B91" s="84" t="s">
        <v>830</v>
      </c>
      <c r="C91" s="85" t="s">
        <v>831</v>
      </c>
      <c r="D91" s="85" t="s">
        <v>832</v>
      </c>
      <c r="E91" s="86">
        <v>13418263000</v>
      </c>
      <c r="F91" s="86">
        <v>0</v>
      </c>
      <c r="G91" s="86">
        <v>0</v>
      </c>
      <c r="H91" s="86">
        <v>13418263000</v>
      </c>
      <c r="I91" s="86">
        <v>0</v>
      </c>
      <c r="J91" s="86">
        <v>13418263000</v>
      </c>
      <c r="K91" s="86">
        <v>1127761050</v>
      </c>
      <c r="L91" s="86">
        <v>9029289900</v>
      </c>
      <c r="M91" s="86">
        <v>1127761050</v>
      </c>
      <c r="N91" s="86">
        <v>9029289900</v>
      </c>
      <c r="O91" s="87">
        <v>67.290000000000006</v>
      </c>
    </row>
    <row r="92" spans="1:15" x14ac:dyDescent="0.25">
      <c r="A92" s="84" t="s">
        <v>45</v>
      </c>
      <c r="B92" s="84" t="s">
        <v>833</v>
      </c>
      <c r="C92" s="85" t="s">
        <v>834</v>
      </c>
      <c r="D92" s="85" t="s">
        <v>835</v>
      </c>
      <c r="E92" s="86">
        <v>1500000000</v>
      </c>
      <c r="F92" s="86">
        <v>0</v>
      </c>
      <c r="G92" s="86">
        <v>-8394922</v>
      </c>
      <c r="H92" s="86">
        <v>1491605078</v>
      </c>
      <c r="I92" s="86">
        <v>0</v>
      </c>
      <c r="J92" s="86">
        <v>1491605078</v>
      </c>
      <c r="K92" s="86">
        <v>-112263803</v>
      </c>
      <c r="L92" s="86">
        <v>1379251275</v>
      </c>
      <c r="M92" s="86">
        <v>0</v>
      </c>
      <c r="N92" s="86">
        <v>914696819</v>
      </c>
      <c r="O92" s="87">
        <v>61.32</v>
      </c>
    </row>
    <row r="93" spans="1:15" x14ac:dyDescent="0.25">
      <c r="A93" s="84" t="s">
        <v>45</v>
      </c>
      <c r="B93" s="84" t="s">
        <v>836</v>
      </c>
      <c r="C93" s="85" t="s">
        <v>837</v>
      </c>
      <c r="D93" s="85" t="s">
        <v>838</v>
      </c>
      <c r="E93" s="86">
        <v>7179712000</v>
      </c>
      <c r="F93" s="86">
        <v>0</v>
      </c>
      <c r="G93" s="86">
        <v>39694209</v>
      </c>
      <c r="H93" s="86">
        <v>7219406209</v>
      </c>
      <c r="I93" s="86">
        <v>0</v>
      </c>
      <c r="J93" s="86">
        <v>7219406209</v>
      </c>
      <c r="K93" s="86">
        <v>603032005</v>
      </c>
      <c r="L93" s="86">
        <v>5002144795</v>
      </c>
      <c r="M93" s="86">
        <v>610848672</v>
      </c>
      <c r="N93" s="86">
        <v>4883260135</v>
      </c>
      <c r="O93" s="87">
        <v>67.64</v>
      </c>
    </row>
    <row r="94" spans="1:15" x14ac:dyDescent="0.25">
      <c r="A94" s="84" t="s">
        <v>45</v>
      </c>
      <c r="B94" s="84" t="s">
        <v>839</v>
      </c>
      <c r="C94" s="85" t="s">
        <v>840</v>
      </c>
      <c r="D94" s="85" t="s">
        <v>841</v>
      </c>
      <c r="E94" s="86">
        <v>382130000</v>
      </c>
      <c r="F94" s="86">
        <v>0</v>
      </c>
      <c r="G94" s="86">
        <v>0</v>
      </c>
      <c r="H94" s="86">
        <v>382130000</v>
      </c>
      <c r="I94" s="86">
        <v>0</v>
      </c>
      <c r="J94" s="86">
        <v>382130000</v>
      </c>
      <c r="K94" s="86">
        <v>0</v>
      </c>
      <c r="L94" s="86">
        <v>183862127</v>
      </c>
      <c r="M94" s="86">
        <v>1050000</v>
      </c>
      <c r="N94" s="86">
        <v>153321660</v>
      </c>
      <c r="O94" s="87">
        <v>40.119999999999997</v>
      </c>
    </row>
    <row r="95" spans="1:15" x14ac:dyDescent="0.25">
      <c r="A95" s="84" t="s">
        <v>45</v>
      </c>
      <c r="B95" s="84" t="s">
        <v>842</v>
      </c>
      <c r="C95" s="85" t="s">
        <v>843</v>
      </c>
      <c r="D95" s="85" t="s">
        <v>844</v>
      </c>
      <c r="E95" s="86">
        <v>382130000</v>
      </c>
      <c r="F95" s="86">
        <v>0</v>
      </c>
      <c r="G95" s="86">
        <v>0</v>
      </c>
      <c r="H95" s="86">
        <v>382130000</v>
      </c>
      <c r="I95" s="86">
        <v>0</v>
      </c>
      <c r="J95" s="86">
        <v>382130000</v>
      </c>
      <c r="K95" s="86">
        <v>0</v>
      </c>
      <c r="L95" s="86">
        <v>183862127</v>
      </c>
      <c r="M95" s="86">
        <v>1050000</v>
      </c>
      <c r="N95" s="86">
        <v>153321660</v>
      </c>
      <c r="O95" s="87">
        <v>40.119999999999997</v>
      </c>
    </row>
    <row r="96" spans="1:15" x14ac:dyDescent="0.25">
      <c r="A96" s="84" t="s">
        <v>45</v>
      </c>
      <c r="B96" s="84" t="s">
        <v>845</v>
      </c>
      <c r="C96" s="85" t="s">
        <v>846</v>
      </c>
      <c r="D96" s="85" t="s">
        <v>847</v>
      </c>
      <c r="E96" s="86">
        <v>382130000</v>
      </c>
      <c r="F96" s="86">
        <v>0</v>
      </c>
      <c r="G96" s="86">
        <v>0</v>
      </c>
      <c r="H96" s="86">
        <v>382130000</v>
      </c>
      <c r="I96" s="86">
        <v>0</v>
      </c>
      <c r="J96" s="86">
        <v>382130000</v>
      </c>
      <c r="K96" s="86">
        <v>0</v>
      </c>
      <c r="L96" s="86">
        <v>183862127</v>
      </c>
      <c r="M96" s="86">
        <v>1050000</v>
      </c>
      <c r="N96" s="86">
        <v>153321660</v>
      </c>
      <c r="O96" s="87">
        <v>40.119999999999997</v>
      </c>
    </row>
    <row r="97" spans="1:15" x14ac:dyDescent="0.25">
      <c r="A97" s="84" t="s">
        <v>45</v>
      </c>
      <c r="B97" s="84" t="s">
        <v>848</v>
      </c>
      <c r="C97" s="85" t="s">
        <v>849</v>
      </c>
      <c r="D97" s="85" t="s">
        <v>850</v>
      </c>
      <c r="E97" s="86">
        <v>382130000</v>
      </c>
      <c r="F97" s="86">
        <v>0</v>
      </c>
      <c r="G97" s="86">
        <v>0</v>
      </c>
      <c r="H97" s="86">
        <v>382130000</v>
      </c>
      <c r="I97" s="86">
        <v>0</v>
      </c>
      <c r="J97" s="86">
        <v>382130000</v>
      </c>
      <c r="K97" s="86">
        <v>0</v>
      </c>
      <c r="L97" s="86">
        <v>183862127</v>
      </c>
      <c r="M97" s="86">
        <v>1050000</v>
      </c>
      <c r="N97" s="86">
        <v>153321660</v>
      </c>
      <c r="O97" s="87">
        <v>40.119999999999997</v>
      </c>
    </row>
    <row r="98" spans="1:15" x14ac:dyDescent="0.25">
      <c r="A98" s="84" t="s">
        <v>45</v>
      </c>
      <c r="B98" s="84" t="s">
        <v>851</v>
      </c>
      <c r="C98" s="85" t="s">
        <v>852</v>
      </c>
      <c r="D98" s="85" t="s">
        <v>853</v>
      </c>
      <c r="E98" s="86">
        <v>382130000</v>
      </c>
      <c r="F98" s="86">
        <v>0</v>
      </c>
      <c r="G98" s="86">
        <v>0</v>
      </c>
      <c r="H98" s="86">
        <v>382130000</v>
      </c>
      <c r="I98" s="86">
        <v>0</v>
      </c>
      <c r="J98" s="86">
        <v>382130000</v>
      </c>
      <c r="K98" s="86">
        <v>0</v>
      </c>
      <c r="L98" s="86">
        <v>183862127</v>
      </c>
      <c r="M98" s="86">
        <v>1050000</v>
      </c>
      <c r="N98" s="86">
        <v>153321660</v>
      </c>
      <c r="O98" s="87">
        <v>40.119999999999997</v>
      </c>
    </row>
    <row r="99" spans="1:15" x14ac:dyDescent="0.25">
      <c r="A99" s="84" t="s">
        <v>45</v>
      </c>
      <c r="B99" s="84" t="s">
        <v>854</v>
      </c>
      <c r="C99" s="85" t="s">
        <v>855</v>
      </c>
      <c r="D99" s="85" t="s">
        <v>856</v>
      </c>
      <c r="E99" s="86">
        <v>6563582000</v>
      </c>
      <c r="F99" s="86">
        <v>0</v>
      </c>
      <c r="G99" s="86">
        <v>0</v>
      </c>
      <c r="H99" s="86">
        <v>6563582000</v>
      </c>
      <c r="I99" s="86">
        <v>0</v>
      </c>
      <c r="J99" s="86">
        <v>6563582000</v>
      </c>
      <c r="K99" s="86">
        <v>603032005</v>
      </c>
      <c r="L99" s="86">
        <v>4544588459</v>
      </c>
      <c r="M99" s="86">
        <v>603032005</v>
      </c>
      <c r="N99" s="86">
        <v>4544588459</v>
      </c>
      <c r="O99" s="87">
        <v>69.239999999999995</v>
      </c>
    </row>
    <row r="100" spans="1:15" x14ac:dyDescent="0.25">
      <c r="A100" s="84" t="s">
        <v>45</v>
      </c>
      <c r="B100" s="84" t="s">
        <v>857</v>
      </c>
      <c r="C100" s="85" t="s">
        <v>858</v>
      </c>
      <c r="D100" s="85" t="s">
        <v>859</v>
      </c>
      <c r="E100" s="86">
        <v>70874000</v>
      </c>
      <c r="F100" s="86">
        <v>0</v>
      </c>
      <c r="G100" s="86">
        <v>300000000</v>
      </c>
      <c r="H100" s="86">
        <v>370874000</v>
      </c>
      <c r="I100" s="86">
        <v>0</v>
      </c>
      <c r="J100" s="86">
        <v>370874000</v>
      </c>
      <c r="K100" s="86">
        <v>57712405</v>
      </c>
      <c r="L100" s="86">
        <v>182344859</v>
      </c>
      <c r="M100" s="86">
        <v>57712405</v>
      </c>
      <c r="N100" s="86">
        <v>182344859</v>
      </c>
      <c r="O100" s="87">
        <v>49.17</v>
      </c>
    </row>
    <row r="101" spans="1:15" x14ac:dyDescent="0.25">
      <c r="A101" s="84" t="s">
        <v>45</v>
      </c>
      <c r="B101" s="84" t="s">
        <v>860</v>
      </c>
      <c r="C101" s="85" t="s">
        <v>861</v>
      </c>
      <c r="D101" s="85" t="s">
        <v>862</v>
      </c>
      <c r="E101" s="86">
        <v>70874000</v>
      </c>
      <c r="F101" s="86">
        <v>0</v>
      </c>
      <c r="G101" s="86">
        <v>300000000</v>
      </c>
      <c r="H101" s="86">
        <v>370874000</v>
      </c>
      <c r="I101" s="86">
        <v>0</v>
      </c>
      <c r="J101" s="86">
        <v>370874000</v>
      </c>
      <c r="K101" s="86">
        <v>57712405</v>
      </c>
      <c r="L101" s="86">
        <v>182344859</v>
      </c>
      <c r="M101" s="86">
        <v>57712405</v>
      </c>
      <c r="N101" s="86">
        <v>182344859</v>
      </c>
      <c r="O101" s="87">
        <v>49.17</v>
      </c>
    </row>
    <row r="102" spans="1:15" x14ac:dyDescent="0.25">
      <c r="A102" s="84" t="s">
        <v>45</v>
      </c>
      <c r="B102" s="84" t="s">
        <v>863</v>
      </c>
      <c r="C102" s="85" t="s">
        <v>864</v>
      </c>
      <c r="D102" s="85" t="s">
        <v>865</v>
      </c>
      <c r="E102" s="86">
        <v>6492708000</v>
      </c>
      <c r="F102" s="86">
        <v>0</v>
      </c>
      <c r="G102" s="86">
        <v>-300000000</v>
      </c>
      <c r="H102" s="86">
        <v>6192708000</v>
      </c>
      <c r="I102" s="86">
        <v>0</v>
      </c>
      <c r="J102" s="86">
        <v>6192708000</v>
      </c>
      <c r="K102" s="86">
        <v>545319600</v>
      </c>
      <c r="L102" s="86">
        <v>4362243600</v>
      </c>
      <c r="M102" s="86">
        <v>545319600</v>
      </c>
      <c r="N102" s="86">
        <v>4362243600</v>
      </c>
      <c r="O102" s="87">
        <v>70.44</v>
      </c>
    </row>
    <row r="103" spans="1:15" x14ac:dyDescent="0.25">
      <c r="A103" s="84" t="s">
        <v>45</v>
      </c>
      <c r="B103" s="84" t="s">
        <v>866</v>
      </c>
      <c r="C103" s="85" t="s">
        <v>867</v>
      </c>
      <c r="D103" s="85" t="s">
        <v>868</v>
      </c>
      <c r="E103" s="86">
        <v>6492708000</v>
      </c>
      <c r="F103" s="86">
        <v>0</v>
      </c>
      <c r="G103" s="86">
        <v>-300000000</v>
      </c>
      <c r="H103" s="86">
        <v>6192708000</v>
      </c>
      <c r="I103" s="86">
        <v>0</v>
      </c>
      <c r="J103" s="86">
        <v>6192708000</v>
      </c>
      <c r="K103" s="86">
        <v>545319600</v>
      </c>
      <c r="L103" s="86">
        <v>4362243600</v>
      </c>
      <c r="M103" s="86">
        <v>545319600</v>
      </c>
      <c r="N103" s="86">
        <v>4362243600</v>
      </c>
      <c r="O103" s="87">
        <v>70.44</v>
      </c>
    </row>
    <row r="104" spans="1:15" x14ac:dyDescent="0.25">
      <c r="A104" s="84" t="s">
        <v>45</v>
      </c>
      <c r="B104" s="84" t="s">
        <v>869</v>
      </c>
      <c r="C104" s="85" t="s">
        <v>870</v>
      </c>
      <c r="D104" s="85" t="s">
        <v>871</v>
      </c>
      <c r="E104" s="86">
        <v>234000000</v>
      </c>
      <c r="F104" s="86">
        <v>0</v>
      </c>
      <c r="G104" s="86">
        <v>39694209</v>
      </c>
      <c r="H104" s="86">
        <v>273694209</v>
      </c>
      <c r="I104" s="86">
        <v>0</v>
      </c>
      <c r="J104" s="86">
        <v>273694209</v>
      </c>
      <c r="K104" s="86">
        <v>0</v>
      </c>
      <c r="L104" s="86">
        <v>273694209</v>
      </c>
      <c r="M104" s="86">
        <v>6766667</v>
      </c>
      <c r="N104" s="86">
        <v>185350016</v>
      </c>
      <c r="O104" s="87">
        <v>67.72</v>
      </c>
    </row>
    <row r="105" spans="1:15" ht="15.75" thickBot="1" x14ac:dyDescent="0.3">
      <c r="A105" s="84" t="s">
        <v>45</v>
      </c>
      <c r="B105" s="84" t="s">
        <v>434</v>
      </c>
      <c r="C105" s="89" t="s">
        <v>435</v>
      </c>
      <c r="D105" s="89" t="s">
        <v>872</v>
      </c>
      <c r="E105" s="90">
        <v>3116713000</v>
      </c>
      <c r="F105" s="90">
        <v>0</v>
      </c>
      <c r="G105" s="90">
        <v>-1562624892</v>
      </c>
      <c r="H105" s="90">
        <v>1554088108</v>
      </c>
      <c r="I105" s="90">
        <v>0</v>
      </c>
      <c r="J105" s="90">
        <v>1554088108</v>
      </c>
      <c r="K105" s="90">
        <v>0</v>
      </c>
      <c r="L105" s="90">
        <v>0</v>
      </c>
      <c r="M105" s="90">
        <v>0</v>
      </c>
      <c r="N105" s="90">
        <v>0</v>
      </c>
      <c r="O105" s="9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N42" sqref="N42"/>
    </sheetView>
  </sheetViews>
  <sheetFormatPr baseColWidth="10" defaultRowHeight="15" x14ac:dyDescent="0.25"/>
  <cols>
    <col min="1" max="3" width="45.7109375" bestFit="1" customWidth="1"/>
    <col min="4" max="4" width="27.2851562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58" t="s">
        <v>217</v>
      </c>
      <c r="B1" s="59" t="s">
        <v>43</v>
      </c>
      <c r="C1" s="60" t="s">
        <v>218</v>
      </c>
    </row>
    <row r="2" spans="1:15" ht="15" customHeight="1" x14ac:dyDescent="0.35">
      <c r="A2" s="61" t="s">
        <v>219</v>
      </c>
      <c r="B2" s="62"/>
      <c r="C2" s="60"/>
    </row>
    <row r="3" spans="1:15" x14ac:dyDescent="0.25">
      <c r="A3">
        <f>COUNTA(A11:A26)+11</f>
        <v>26</v>
      </c>
      <c r="B3" s="63"/>
    </row>
    <row r="4" spans="1:15" x14ac:dyDescent="0.25">
      <c r="A4" s="64" t="s">
        <v>220</v>
      </c>
      <c r="B4" s="65"/>
      <c r="C4" s="66" t="s">
        <v>47</v>
      </c>
    </row>
    <row r="5" spans="1:15" x14ac:dyDescent="0.25">
      <c r="A5" s="67"/>
      <c r="B5" s="67"/>
      <c r="C5" s="68" t="s"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5">
      <c r="A6" s="70" t="s">
        <v>48</v>
      </c>
      <c r="B6" s="71"/>
      <c r="C6" s="70">
        <v>2</v>
      </c>
      <c r="F6">
        <v>2</v>
      </c>
    </row>
    <row r="7" spans="1:15" x14ac:dyDescent="0.25">
      <c r="A7" s="70" t="s">
        <v>221</v>
      </c>
      <c r="B7" s="70" t="s">
        <v>50</v>
      </c>
      <c r="C7" t="str">
        <f>MID(A8,FIND(" ",A8,15)+1,FIND(":",A8,FIND(" ",A8,15))-FIND(" ",A8,15)-1)</f>
        <v>CB-0101</v>
      </c>
      <c r="D7" t="str">
        <f>MID(B8,23,2)</f>
        <v>09</v>
      </c>
      <c r="E7" s="61" t="s">
        <v>219</v>
      </c>
      <c r="F7" s="61" t="s">
        <v>51</v>
      </c>
      <c r="G7" t="str">
        <f>MID(A8,FIND(" ",A8,14)+1,7)</f>
        <v>CB-0101</v>
      </c>
      <c r="H7" t="s">
        <v>52</v>
      </c>
      <c r="I7" t="str">
        <f>VLOOKUP(A2,[1]Hoja1!$B$6:$R$120,17,FALSE)</f>
        <v>12.</v>
      </c>
    </row>
    <row r="8" spans="1:15" ht="21" x14ac:dyDescent="0.25">
      <c r="A8" s="70" t="s">
        <v>53</v>
      </c>
      <c r="B8" s="70" t="s">
        <v>54</v>
      </c>
      <c r="D8" t="str">
        <f>MID(A7,7,150)</f>
        <v>METROVIVIENDA.</v>
      </c>
      <c r="E8" t="s">
        <v>52</v>
      </c>
    </row>
    <row r="9" spans="1:15" x14ac:dyDescent="0.25">
      <c r="A9" s="70" t="s">
        <v>222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x14ac:dyDescent="0.25">
      <c r="A12" s="74" t="s">
        <v>57</v>
      </c>
      <c r="B12" s="75" t="s">
        <v>58</v>
      </c>
      <c r="C12" s="76" t="s">
        <v>59</v>
      </c>
      <c r="D12" s="77" t="s">
        <v>60</v>
      </c>
      <c r="E12" s="78" t="s">
        <v>61</v>
      </c>
      <c r="F12" s="77" t="s">
        <v>62</v>
      </c>
      <c r="G12" s="77" t="s">
        <v>63</v>
      </c>
      <c r="H12" s="77" t="s">
        <v>64</v>
      </c>
      <c r="I12" s="77" t="s">
        <v>65</v>
      </c>
      <c r="J12" s="78" t="s">
        <v>66</v>
      </c>
      <c r="K12" s="77" t="s">
        <v>67</v>
      </c>
      <c r="L12" s="77"/>
      <c r="M12" s="78" t="s">
        <v>68</v>
      </c>
      <c r="N12" s="77" t="s">
        <v>69</v>
      </c>
      <c r="O12" s="79" t="s">
        <v>70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74</v>
      </c>
      <c r="F13" s="82" t="s">
        <v>75</v>
      </c>
      <c r="G13" s="82" t="s">
        <v>76</v>
      </c>
      <c r="H13" s="82" t="s">
        <v>77</v>
      </c>
      <c r="I13" s="82" t="s">
        <v>65</v>
      </c>
      <c r="J13" s="82" t="s">
        <v>66</v>
      </c>
      <c r="K13" s="82" t="s">
        <v>78</v>
      </c>
      <c r="L13" s="82"/>
      <c r="M13" s="82" t="s">
        <v>79</v>
      </c>
      <c r="N13" s="82" t="s">
        <v>69</v>
      </c>
      <c r="O13" s="83" t="s">
        <v>70</v>
      </c>
    </row>
    <row r="14" spans="1:15" x14ac:dyDescent="0.25">
      <c r="A14" s="84" t="s">
        <v>219</v>
      </c>
      <c r="B14" s="84" t="s">
        <v>80</v>
      </c>
      <c r="C14" s="85" t="s">
        <v>81</v>
      </c>
      <c r="D14" s="85" t="s">
        <v>223</v>
      </c>
      <c r="E14" s="86">
        <v>6382617647</v>
      </c>
      <c r="F14" s="86">
        <v>0</v>
      </c>
      <c r="G14" s="86">
        <v>8522295798</v>
      </c>
      <c r="H14" s="86">
        <v>14904913445</v>
      </c>
      <c r="I14" s="86">
        <v>0</v>
      </c>
      <c r="J14" s="86">
        <v>14904913445</v>
      </c>
      <c r="K14" s="86">
        <v>1</v>
      </c>
      <c r="L14" s="86"/>
      <c r="M14" s="86">
        <v>0</v>
      </c>
      <c r="N14" s="86">
        <v>0</v>
      </c>
      <c r="O14" s="87">
        <v>14904913445</v>
      </c>
    </row>
    <row r="15" spans="1:15" x14ac:dyDescent="0.25">
      <c r="A15" s="84" t="s">
        <v>219</v>
      </c>
      <c r="B15" s="84" t="s">
        <v>83</v>
      </c>
      <c r="C15" s="85" t="s">
        <v>84</v>
      </c>
      <c r="D15" s="85" t="s">
        <v>175</v>
      </c>
      <c r="E15" s="86">
        <v>101489224706</v>
      </c>
      <c r="F15" s="86">
        <v>0</v>
      </c>
      <c r="G15" s="86">
        <v>0</v>
      </c>
      <c r="H15" s="86">
        <v>101489224706</v>
      </c>
      <c r="I15" s="86">
        <v>19377471446</v>
      </c>
      <c r="J15" s="86">
        <v>68659787184</v>
      </c>
      <c r="K15" s="86">
        <v>0.68</v>
      </c>
      <c r="L15" s="86"/>
      <c r="M15" s="86">
        <v>32829437522</v>
      </c>
      <c r="N15" s="86">
        <v>0</v>
      </c>
      <c r="O15" s="87">
        <v>68659787184</v>
      </c>
    </row>
    <row r="16" spans="1:15" x14ac:dyDescent="0.25">
      <c r="A16" s="84" t="s">
        <v>219</v>
      </c>
      <c r="B16" s="84" t="s">
        <v>86</v>
      </c>
      <c r="C16" s="85" t="s">
        <v>87</v>
      </c>
      <c r="D16" s="85" t="s">
        <v>1</v>
      </c>
      <c r="E16" s="86">
        <v>88932390483</v>
      </c>
      <c r="F16" s="86">
        <v>0</v>
      </c>
      <c r="G16" s="86">
        <v>0</v>
      </c>
      <c r="H16" s="86">
        <v>88932390483</v>
      </c>
      <c r="I16" s="86">
        <v>19301760739</v>
      </c>
      <c r="J16" s="86">
        <v>56294626604</v>
      </c>
      <c r="K16" s="86">
        <v>0.63</v>
      </c>
      <c r="L16" s="86"/>
      <c r="M16" s="86">
        <v>32637763879</v>
      </c>
      <c r="N16" s="86">
        <v>0</v>
      </c>
      <c r="O16" s="87">
        <v>56294626604</v>
      </c>
    </row>
    <row r="17" spans="1:15" x14ac:dyDescent="0.25">
      <c r="A17" s="84" t="s">
        <v>219</v>
      </c>
      <c r="B17" s="84" t="s">
        <v>89</v>
      </c>
      <c r="C17" s="85" t="s">
        <v>90</v>
      </c>
      <c r="D17" s="85" t="s">
        <v>224</v>
      </c>
      <c r="E17" s="86">
        <v>30871109483</v>
      </c>
      <c r="F17" s="86">
        <v>-3262529712</v>
      </c>
      <c r="G17" s="86">
        <v>-3262529712</v>
      </c>
      <c r="H17" s="86">
        <v>27608579771</v>
      </c>
      <c r="I17" s="86">
        <v>2676466536</v>
      </c>
      <c r="J17" s="86">
        <v>12091845066</v>
      </c>
      <c r="K17" s="86">
        <v>0.44</v>
      </c>
      <c r="L17" s="86"/>
      <c r="M17" s="86">
        <v>15516734705</v>
      </c>
      <c r="N17" s="86">
        <v>0</v>
      </c>
      <c r="O17" s="87">
        <v>12091845066</v>
      </c>
    </row>
    <row r="18" spans="1:15" x14ac:dyDescent="0.25">
      <c r="A18" s="84" t="s">
        <v>219</v>
      </c>
      <c r="B18" s="84" t="s">
        <v>92</v>
      </c>
      <c r="C18" s="85" t="s">
        <v>93</v>
      </c>
      <c r="D18" s="85" t="s">
        <v>225</v>
      </c>
      <c r="E18" s="86">
        <v>30871109483</v>
      </c>
      <c r="F18" s="86">
        <v>-3262529712</v>
      </c>
      <c r="G18" s="86">
        <v>-3262529712</v>
      </c>
      <c r="H18" s="86">
        <v>27608579771</v>
      </c>
      <c r="I18" s="86">
        <v>2676466536</v>
      </c>
      <c r="J18" s="86">
        <v>12091845066</v>
      </c>
      <c r="K18" s="86">
        <v>0.44</v>
      </c>
      <c r="L18" s="86"/>
      <c r="M18" s="86">
        <v>15516734705</v>
      </c>
      <c r="N18" s="86">
        <v>0</v>
      </c>
      <c r="O18" s="87">
        <v>12091845066</v>
      </c>
    </row>
    <row r="19" spans="1:15" x14ac:dyDescent="0.25">
      <c r="A19" s="84" t="s">
        <v>219</v>
      </c>
      <c r="B19" s="84" t="s">
        <v>125</v>
      </c>
      <c r="C19" s="85" t="s">
        <v>126</v>
      </c>
      <c r="D19" s="85" t="s">
        <v>226</v>
      </c>
      <c r="E19" s="86">
        <v>1213617497</v>
      </c>
      <c r="F19" s="86">
        <v>2462670507</v>
      </c>
      <c r="G19" s="86">
        <v>2462670507</v>
      </c>
      <c r="H19" s="86">
        <v>3676288004</v>
      </c>
      <c r="I19" s="86">
        <v>0</v>
      </c>
      <c r="J19" s="86">
        <v>0</v>
      </c>
      <c r="K19" s="86">
        <v>0</v>
      </c>
      <c r="L19" s="86"/>
      <c r="M19" s="86">
        <v>3676288004</v>
      </c>
      <c r="N19" s="86">
        <v>0</v>
      </c>
      <c r="O19" s="87">
        <v>0</v>
      </c>
    </row>
    <row r="20" spans="1:15" x14ac:dyDescent="0.25">
      <c r="A20" s="84" t="s">
        <v>219</v>
      </c>
      <c r="B20" s="84" t="s">
        <v>227</v>
      </c>
      <c r="C20" s="85" t="s">
        <v>228</v>
      </c>
      <c r="D20" s="85" t="s">
        <v>229</v>
      </c>
      <c r="E20" s="86">
        <v>736148993</v>
      </c>
      <c r="F20" s="86">
        <v>1462951807</v>
      </c>
      <c r="G20" s="86">
        <v>1462951807</v>
      </c>
      <c r="H20" s="86">
        <v>2199100800</v>
      </c>
      <c r="I20" s="86">
        <v>194292804</v>
      </c>
      <c r="J20" s="86">
        <v>194292804</v>
      </c>
      <c r="K20" s="86">
        <v>0.09</v>
      </c>
      <c r="L20" s="86"/>
      <c r="M20" s="86">
        <v>2004807996</v>
      </c>
      <c r="N20" s="86">
        <v>0</v>
      </c>
      <c r="O20" s="87">
        <v>194292804</v>
      </c>
    </row>
    <row r="21" spans="1:15" x14ac:dyDescent="0.25">
      <c r="A21" s="84" t="s">
        <v>219</v>
      </c>
      <c r="B21" s="84" t="s">
        <v>230</v>
      </c>
      <c r="C21" s="85" t="s">
        <v>231</v>
      </c>
      <c r="D21" s="85" t="s">
        <v>232</v>
      </c>
      <c r="E21" s="86">
        <v>7226718173</v>
      </c>
      <c r="F21" s="86">
        <v>-7226718173</v>
      </c>
      <c r="G21" s="86">
        <v>-7226718173</v>
      </c>
      <c r="H21" s="86">
        <v>0</v>
      </c>
      <c r="I21" s="86">
        <v>0</v>
      </c>
      <c r="J21" s="86">
        <v>0</v>
      </c>
      <c r="K21" s="86">
        <v>0</v>
      </c>
      <c r="L21" s="86"/>
      <c r="M21" s="86">
        <v>0</v>
      </c>
      <c r="N21" s="86">
        <v>0</v>
      </c>
      <c r="O21" s="87">
        <v>0</v>
      </c>
    </row>
    <row r="22" spans="1:15" x14ac:dyDescent="0.25">
      <c r="A22" s="84" t="s">
        <v>219</v>
      </c>
      <c r="B22" s="84" t="s">
        <v>233</v>
      </c>
      <c r="C22" s="85" t="s">
        <v>234</v>
      </c>
      <c r="D22" s="85" t="s">
        <v>235</v>
      </c>
      <c r="E22" s="86">
        <v>1500000000</v>
      </c>
      <c r="F22" s="86">
        <v>-1500000000</v>
      </c>
      <c r="G22" s="86">
        <v>-1500000000</v>
      </c>
      <c r="H22" s="86">
        <v>0</v>
      </c>
      <c r="I22" s="86">
        <v>0</v>
      </c>
      <c r="J22" s="86">
        <v>0</v>
      </c>
      <c r="K22" s="86">
        <v>0</v>
      </c>
      <c r="L22" s="86"/>
      <c r="M22" s="86">
        <v>0</v>
      </c>
      <c r="N22" s="86">
        <v>0</v>
      </c>
      <c r="O22" s="87">
        <v>0</v>
      </c>
    </row>
    <row r="23" spans="1:15" x14ac:dyDescent="0.25">
      <c r="A23" s="84" t="s">
        <v>219</v>
      </c>
      <c r="B23" s="84" t="s">
        <v>236</v>
      </c>
      <c r="C23" s="85" t="s">
        <v>237</v>
      </c>
      <c r="D23" s="85" t="s">
        <v>238</v>
      </c>
      <c r="E23" s="86">
        <v>0</v>
      </c>
      <c r="F23" s="86">
        <v>6205434330</v>
      </c>
      <c r="G23" s="86">
        <v>6205434330</v>
      </c>
      <c r="H23" s="86">
        <v>6205434330</v>
      </c>
      <c r="I23" s="86">
        <v>2482173732</v>
      </c>
      <c r="J23" s="86">
        <v>8687608062</v>
      </c>
      <c r="K23" s="86">
        <v>0</v>
      </c>
      <c r="L23" s="86"/>
      <c r="M23" s="86">
        <v>-2482173732</v>
      </c>
      <c r="N23" s="86">
        <v>0</v>
      </c>
      <c r="O23" s="87">
        <v>8687608062</v>
      </c>
    </row>
    <row r="24" spans="1:15" x14ac:dyDescent="0.25">
      <c r="A24" s="84" t="s">
        <v>219</v>
      </c>
      <c r="B24" s="84" t="s">
        <v>239</v>
      </c>
      <c r="C24" s="85" t="s">
        <v>240</v>
      </c>
      <c r="D24" s="85" t="s">
        <v>241</v>
      </c>
      <c r="E24" s="86">
        <v>3535344820</v>
      </c>
      <c r="F24" s="86">
        <v>11992411817</v>
      </c>
      <c r="G24" s="86">
        <v>11992411817</v>
      </c>
      <c r="H24" s="86">
        <v>15527756637</v>
      </c>
      <c r="I24" s="86">
        <v>0</v>
      </c>
      <c r="J24" s="86">
        <v>3209944200</v>
      </c>
      <c r="K24" s="86">
        <v>0.21</v>
      </c>
      <c r="L24" s="86"/>
      <c r="M24" s="86">
        <v>12317812437</v>
      </c>
      <c r="N24" s="86">
        <v>0</v>
      </c>
      <c r="O24" s="87">
        <v>3209944200</v>
      </c>
    </row>
    <row r="25" spans="1:15" x14ac:dyDescent="0.25">
      <c r="A25" s="84" t="s">
        <v>219</v>
      </c>
      <c r="B25" s="84" t="s">
        <v>242</v>
      </c>
      <c r="C25" s="85" t="s">
        <v>243</v>
      </c>
      <c r="D25" s="85" t="s">
        <v>244</v>
      </c>
      <c r="E25" s="86">
        <v>16659280000</v>
      </c>
      <c r="F25" s="86">
        <v>-16659280000</v>
      </c>
      <c r="G25" s="86">
        <v>-16659280000</v>
      </c>
      <c r="H25" s="86">
        <v>0</v>
      </c>
      <c r="I25" s="86">
        <v>0</v>
      </c>
      <c r="J25" s="86">
        <v>0</v>
      </c>
      <c r="K25" s="86">
        <v>0</v>
      </c>
      <c r="L25" s="86"/>
      <c r="M25" s="86">
        <v>0</v>
      </c>
      <c r="N25" s="86">
        <v>0</v>
      </c>
      <c r="O25" s="87">
        <v>0</v>
      </c>
    </row>
    <row r="26" spans="1:15" ht="15.75" thickBot="1" x14ac:dyDescent="0.3">
      <c r="A26" s="84" t="s">
        <v>219</v>
      </c>
      <c r="B26" s="84" t="s">
        <v>245</v>
      </c>
      <c r="C26" s="89" t="s">
        <v>246</v>
      </c>
      <c r="D26" s="89" t="s">
        <v>247</v>
      </c>
      <c r="E26" s="90">
        <v>58061281000</v>
      </c>
      <c r="F26" s="90">
        <v>3262529712</v>
      </c>
      <c r="G26" s="90">
        <v>3262529712</v>
      </c>
      <c r="H26" s="90">
        <v>61323810712</v>
      </c>
      <c r="I26" s="90">
        <v>16625294203</v>
      </c>
      <c r="J26" s="90">
        <v>44202781538</v>
      </c>
      <c r="K26" s="90">
        <v>0.72</v>
      </c>
      <c r="L26" s="90"/>
      <c r="M26" s="90">
        <v>17121029174</v>
      </c>
      <c r="N26" s="90">
        <v>0</v>
      </c>
      <c r="O26" s="91">
        <v>44202781538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opLeftCell="H1" workbookViewId="0">
      <selection activeCell="N42" sqref="N42"/>
    </sheetView>
  </sheetViews>
  <sheetFormatPr baseColWidth="10" defaultRowHeight="15" x14ac:dyDescent="0.25"/>
  <cols>
    <col min="1" max="3" width="45.7109375" bestFit="1" customWidth="1"/>
    <col min="4" max="4" width="40.855468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58" t="s">
        <v>217</v>
      </c>
      <c r="B1" s="59" t="s">
        <v>43</v>
      </c>
      <c r="C1" s="60" t="s">
        <v>248</v>
      </c>
    </row>
    <row r="2" spans="1:15" ht="15" customHeight="1" x14ac:dyDescent="0.35">
      <c r="A2" s="61" t="s">
        <v>249</v>
      </c>
      <c r="B2" s="62"/>
      <c r="C2" s="60"/>
    </row>
    <row r="3" spans="1:15" x14ac:dyDescent="0.25">
      <c r="A3">
        <f>COUNTA(A11:A38)+11</f>
        <v>38</v>
      </c>
      <c r="B3" s="63"/>
    </row>
    <row r="4" spans="1:15" x14ac:dyDescent="0.25">
      <c r="A4" s="64" t="s">
        <v>250</v>
      </c>
      <c r="B4" s="65"/>
      <c r="C4" s="66" t="s">
        <v>47</v>
      </c>
    </row>
    <row r="5" spans="1:15" x14ac:dyDescent="0.25">
      <c r="A5" s="67"/>
      <c r="B5" s="67"/>
      <c r="C5" s="68" t="s"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5">
      <c r="A6" s="70" t="s">
        <v>48</v>
      </c>
      <c r="B6" s="71"/>
      <c r="C6" s="70">
        <v>2</v>
      </c>
      <c r="F6">
        <v>2</v>
      </c>
    </row>
    <row r="7" spans="1:15" ht="21" x14ac:dyDescent="0.25">
      <c r="A7" s="70" t="s">
        <v>251</v>
      </c>
      <c r="B7" s="70" t="s">
        <v>50</v>
      </c>
      <c r="C7" t="str">
        <f>MID(A8,FIND(" ",A8,15)+1,FIND(":",A8,FIND(" ",A8,15))-FIND(" ",A8,15)-1)</f>
        <v>CB-0101</v>
      </c>
      <c r="D7" t="str">
        <f>MID(B8,23,2)</f>
        <v>09</v>
      </c>
      <c r="E7" s="61" t="s">
        <v>249</v>
      </c>
      <c r="F7" s="61" t="s">
        <v>51</v>
      </c>
      <c r="G7" t="str">
        <f>MID(A8,FIND(" ",A8,14)+1,7)</f>
        <v>CB-0101</v>
      </c>
      <c r="H7" t="s">
        <v>52</v>
      </c>
      <c r="I7" t="str">
        <f>VLOOKUP(A2,[1]Hoja1!$B$6:$R$120,17,FALSE)</f>
        <v>06.</v>
      </c>
    </row>
    <row r="8" spans="1:15" ht="21" x14ac:dyDescent="0.25">
      <c r="A8" s="70" t="s">
        <v>53</v>
      </c>
      <c r="B8" s="70" t="s">
        <v>54</v>
      </c>
      <c r="D8" t="str">
        <f>MID(A7,7,150)</f>
        <v>EMPRESA DE TRANSPORTE DEL TERCER MILENIO -TRANSMILENIO S.A.</v>
      </c>
      <c r="E8" t="s">
        <v>52</v>
      </c>
    </row>
    <row r="9" spans="1:15" x14ac:dyDescent="0.25">
      <c r="A9" s="70" t="s">
        <v>252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x14ac:dyDescent="0.25">
      <c r="A12" s="74" t="s">
        <v>57</v>
      </c>
      <c r="B12" s="75" t="s">
        <v>58</v>
      </c>
      <c r="C12" s="76" t="s">
        <v>59</v>
      </c>
      <c r="D12" s="77" t="s">
        <v>60</v>
      </c>
      <c r="E12" s="78" t="s">
        <v>61</v>
      </c>
      <c r="F12" s="77" t="s">
        <v>62</v>
      </c>
      <c r="G12" s="77" t="s">
        <v>63</v>
      </c>
      <c r="H12" s="77" t="s">
        <v>64</v>
      </c>
      <c r="I12" s="77" t="s">
        <v>65</v>
      </c>
      <c r="J12" s="78" t="s">
        <v>66</v>
      </c>
      <c r="K12" s="77" t="s">
        <v>67</v>
      </c>
      <c r="L12" s="77"/>
      <c r="M12" s="78" t="s">
        <v>68</v>
      </c>
      <c r="N12" s="77" t="s">
        <v>69</v>
      </c>
      <c r="O12" s="79" t="s">
        <v>70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74</v>
      </c>
      <c r="F13" s="82" t="s">
        <v>75</v>
      </c>
      <c r="G13" s="82" t="s">
        <v>76</v>
      </c>
      <c r="H13" s="82" t="s">
        <v>77</v>
      </c>
      <c r="I13" s="82" t="s">
        <v>65</v>
      </c>
      <c r="J13" s="82" t="s">
        <v>66</v>
      </c>
      <c r="K13" s="82" t="s">
        <v>78</v>
      </c>
      <c r="L13" s="82"/>
      <c r="M13" s="82" t="s">
        <v>79</v>
      </c>
      <c r="N13" s="82" t="s">
        <v>69</v>
      </c>
      <c r="O13" s="83" t="s">
        <v>70</v>
      </c>
    </row>
    <row r="14" spans="1:15" x14ac:dyDescent="0.25">
      <c r="A14" s="84" t="s">
        <v>249</v>
      </c>
      <c r="B14" s="84" t="s">
        <v>80</v>
      </c>
      <c r="C14" s="85" t="s">
        <v>253</v>
      </c>
      <c r="D14" s="85" t="s">
        <v>223</v>
      </c>
      <c r="E14" s="86">
        <v>522009477908</v>
      </c>
      <c r="F14" s="86">
        <v>0</v>
      </c>
      <c r="G14" s="86">
        <v>-135386509596</v>
      </c>
      <c r="H14" s="86">
        <v>386622968312</v>
      </c>
      <c r="I14" s="86">
        <v>0</v>
      </c>
      <c r="J14" s="86">
        <v>386622968312</v>
      </c>
      <c r="K14" s="86">
        <v>1</v>
      </c>
      <c r="L14" s="86"/>
      <c r="M14" s="86">
        <v>0</v>
      </c>
      <c r="N14" s="86">
        <v>0</v>
      </c>
      <c r="O14" s="87">
        <v>386622968312</v>
      </c>
    </row>
    <row r="15" spans="1:15" x14ac:dyDescent="0.25">
      <c r="A15" s="84" t="s">
        <v>249</v>
      </c>
      <c r="B15" s="84" t="s">
        <v>254</v>
      </c>
      <c r="C15" s="85" t="s">
        <v>255</v>
      </c>
      <c r="D15" s="85" t="s">
        <v>256</v>
      </c>
      <c r="E15" s="86">
        <v>452870131838</v>
      </c>
      <c r="F15" s="86">
        <v>0</v>
      </c>
      <c r="G15" s="86">
        <v>-114803423816</v>
      </c>
      <c r="H15" s="86">
        <v>338066708022</v>
      </c>
      <c r="I15" s="86">
        <v>0</v>
      </c>
      <c r="J15" s="86">
        <v>338066708022</v>
      </c>
      <c r="K15" s="86">
        <v>1</v>
      </c>
      <c r="L15" s="86"/>
      <c r="M15" s="86">
        <v>0</v>
      </c>
      <c r="N15" s="86">
        <v>0</v>
      </c>
      <c r="O15" s="87">
        <v>338066708022</v>
      </c>
    </row>
    <row r="16" spans="1:15" x14ac:dyDescent="0.25">
      <c r="A16" s="84" t="s">
        <v>249</v>
      </c>
      <c r="B16" s="84" t="s">
        <v>257</v>
      </c>
      <c r="C16" s="85" t="s">
        <v>258</v>
      </c>
      <c r="D16" s="85" t="s">
        <v>259</v>
      </c>
      <c r="E16" s="86">
        <v>69139346070</v>
      </c>
      <c r="F16" s="86">
        <v>0</v>
      </c>
      <c r="G16" s="86">
        <v>-20583085780</v>
      </c>
      <c r="H16" s="86">
        <v>48556260290</v>
      </c>
      <c r="I16" s="86">
        <v>0</v>
      </c>
      <c r="J16" s="86">
        <v>48556260290</v>
      </c>
      <c r="K16" s="86">
        <v>1</v>
      </c>
      <c r="L16" s="86"/>
      <c r="M16" s="86">
        <v>0</v>
      </c>
      <c r="N16" s="86">
        <v>0</v>
      </c>
      <c r="O16" s="87">
        <v>48556260290</v>
      </c>
    </row>
    <row r="17" spans="1:15" x14ac:dyDescent="0.25">
      <c r="A17" s="84" t="s">
        <v>249</v>
      </c>
      <c r="B17" s="84" t="s">
        <v>83</v>
      </c>
      <c r="C17" s="85" t="s">
        <v>260</v>
      </c>
      <c r="D17" s="85" t="s">
        <v>175</v>
      </c>
      <c r="E17" s="86">
        <v>3825980347995</v>
      </c>
      <c r="F17" s="86">
        <v>35000000000</v>
      </c>
      <c r="G17" s="86">
        <v>322686469862</v>
      </c>
      <c r="H17" s="86">
        <v>4148666817857</v>
      </c>
      <c r="I17" s="86">
        <v>9767283343.5499992</v>
      </c>
      <c r="J17" s="86">
        <v>1019762067876.3199</v>
      </c>
      <c r="K17" s="86">
        <v>0.25</v>
      </c>
      <c r="L17" s="86"/>
      <c r="M17" s="86">
        <v>3128904749980.6802</v>
      </c>
      <c r="N17" s="86">
        <v>0</v>
      </c>
      <c r="O17" s="87">
        <v>1019762067876.3199</v>
      </c>
    </row>
    <row r="18" spans="1:15" x14ac:dyDescent="0.25">
      <c r="A18" s="84" t="s">
        <v>249</v>
      </c>
      <c r="B18" s="84" t="s">
        <v>86</v>
      </c>
      <c r="C18" s="85" t="s">
        <v>261</v>
      </c>
      <c r="D18" s="85" t="s">
        <v>1</v>
      </c>
      <c r="E18" s="86">
        <v>135770554613</v>
      </c>
      <c r="F18" s="86">
        <v>0</v>
      </c>
      <c r="G18" s="86">
        <v>0</v>
      </c>
      <c r="H18" s="86">
        <v>135770554613</v>
      </c>
      <c r="I18" s="86">
        <v>9091382282.6700001</v>
      </c>
      <c r="J18" s="86">
        <v>87095344549.259995</v>
      </c>
      <c r="K18" s="86">
        <v>0.64</v>
      </c>
      <c r="L18" s="86"/>
      <c r="M18" s="86">
        <v>48675210063.739998</v>
      </c>
      <c r="N18" s="86">
        <v>0</v>
      </c>
      <c r="O18" s="87">
        <v>87095344549.259995</v>
      </c>
    </row>
    <row r="19" spans="1:15" x14ac:dyDescent="0.25">
      <c r="A19" s="84" t="s">
        <v>249</v>
      </c>
      <c r="B19" s="84" t="s">
        <v>89</v>
      </c>
      <c r="C19" s="85" t="s">
        <v>262</v>
      </c>
      <c r="D19" s="85" t="s">
        <v>263</v>
      </c>
      <c r="E19" s="86">
        <v>135770554613</v>
      </c>
      <c r="F19" s="86">
        <v>0</v>
      </c>
      <c r="G19" s="86">
        <v>0</v>
      </c>
      <c r="H19" s="86">
        <v>135770554613</v>
      </c>
      <c r="I19" s="86">
        <v>9091382282.6700001</v>
      </c>
      <c r="J19" s="86">
        <v>87095344549.259995</v>
      </c>
      <c r="K19" s="86">
        <v>0.64</v>
      </c>
      <c r="L19" s="86"/>
      <c r="M19" s="86">
        <v>48675210063.739998</v>
      </c>
      <c r="N19" s="86">
        <v>0</v>
      </c>
      <c r="O19" s="87">
        <v>87095344549.259995</v>
      </c>
    </row>
    <row r="20" spans="1:15" x14ac:dyDescent="0.25">
      <c r="A20" s="84" t="s">
        <v>249</v>
      </c>
      <c r="B20" s="84" t="s">
        <v>264</v>
      </c>
      <c r="C20" s="85" t="s">
        <v>265</v>
      </c>
      <c r="D20" s="85" t="s">
        <v>266</v>
      </c>
      <c r="E20" s="86">
        <v>125770554613</v>
      </c>
      <c r="F20" s="86">
        <v>0</v>
      </c>
      <c r="G20" s="86">
        <v>0</v>
      </c>
      <c r="H20" s="86">
        <v>125770554613</v>
      </c>
      <c r="I20" s="86">
        <v>8733779801</v>
      </c>
      <c r="J20" s="86">
        <v>78482231681</v>
      </c>
      <c r="K20" s="86">
        <v>0.62</v>
      </c>
      <c r="L20" s="86"/>
      <c r="M20" s="86">
        <v>47288322932</v>
      </c>
      <c r="N20" s="86">
        <v>0</v>
      </c>
      <c r="O20" s="87">
        <v>78482231681</v>
      </c>
    </row>
    <row r="21" spans="1:15" x14ac:dyDescent="0.25">
      <c r="A21" s="84" t="s">
        <v>249</v>
      </c>
      <c r="B21" s="84" t="s">
        <v>267</v>
      </c>
      <c r="C21" s="85" t="s">
        <v>268</v>
      </c>
      <c r="D21" s="85" t="s">
        <v>269</v>
      </c>
      <c r="E21" s="86">
        <v>112280954613</v>
      </c>
      <c r="F21" s="86">
        <v>0</v>
      </c>
      <c r="G21" s="86">
        <v>0</v>
      </c>
      <c r="H21" s="86">
        <v>112280954613</v>
      </c>
      <c r="I21" s="86">
        <v>7655346326</v>
      </c>
      <c r="J21" s="86">
        <v>68599327359</v>
      </c>
      <c r="K21" s="86">
        <v>0.61</v>
      </c>
      <c r="L21" s="86"/>
      <c r="M21" s="86">
        <v>43681627254</v>
      </c>
      <c r="N21" s="86">
        <v>0</v>
      </c>
      <c r="O21" s="87">
        <v>68599327359</v>
      </c>
    </row>
    <row r="22" spans="1:15" x14ac:dyDescent="0.25">
      <c r="A22" s="84" t="s">
        <v>249</v>
      </c>
      <c r="B22" s="84" t="s">
        <v>270</v>
      </c>
      <c r="C22" s="85" t="s">
        <v>271</v>
      </c>
      <c r="D22" s="85" t="s">
        <v>272</v>
      </c>
      <c r="E22" s="86">
        <v>9811900000</v>
      </c>
      <c r="F22" s="86">
        <v>0</v>
      </c>
      <c r="G22" s="86">
        <v>0</v>
      </c>
      <c r="H22" s="86">
        <v>9811900000</v>
      </c>
      <c r="I22" s="86">
        <v>798374803</v>
      </c>
      <c r="J22" s="86">
        <v>7193151825</v>
      </c>
      <c r="K22" s="86">
        <v>0.73</v>
      </c>
      <c r="L22" s="86"/>
      <c r="M22" s="86">
        <v>2618748175</v>
      </c>
      <c r="N22" s="86">
        <v>0</v>
      </c>
      <c r="O22" s="87">
        <v>7193151825</v>
      </c>
    </row>
    <row r="23" spans="1:15" x14ac:dyDescent="0.25">
      <c r="A23" s="84" t="s">
        <v>249</v>
      </c>
      <c r="B23" s="84" t="s">
        <v>273</v>
      </c>
      <c r="C23" s="85" t="s">
        <v>274</v>
      </c>
      <c r="D23" s="85" t="s">
        <v>275</v>
      </c>
      <c r="E23" s="86">
        <v>100000000</v>
      </c>
      <c r="F23" s="86">
        <v>0</v>
      </c>
      <c r="G23" s="86">
        <v>0</v>
      </c>
      <c r="H23" s="86">
        <v>100000000</v>
      </c>
      <c r="I23" s="86">
        <v>4587690</v>
      </c>
      <c r="J23" s="86">
        <v>168563218</v>
      </c>
      <c r="K23" s="86">
        <v>1.69</v>
      </c>
      <c r="L23" s="86"/>
      <c r="M23" s="86">
        <v>-68563218</v>
      </c>
      <c r="N23" s="86">
        <v>0</v>
      </c>
      <c r="O23" s="87">
        <v>168563218</v>
      </c>
    </row>
    <row r="24" spans="1:15" x14ac:dyDescent="0.25">
      <c r="A24" s="84" t="s">
        <v>249</v>
      </c>
      <c r="B24" s="84" t="s">
        <v>276</v>
      </c>
      <c r="C24" s="85" t="s">
        <v>277</v>
      </c>
      <c r="D24" s="85" t="s">
        <v>278</v>
      </c>
      <c r="E24" s="86">
        <v>3577700000</v>
      </c>
      <c r="F24" s="86">
        <v>0</v>
      </c>
      <c r="G24" s="86">
        <v>0</v>
      </c>
      <c r="H24" s="86">
        <v>3577700000</v>
      </c>
      <c r="I24" s="86">
        <v>275470982</v>
      </c>
      <c r="J24" s="86">
        <v>2521189279</v>
      </c>
      <c r="K24" s="86">
        <v>0.7</v>
      </c>
      <c r="L24" s="86"/>
      <c r="M24" s="86">
        <v>1056510721</v>
      </c>
      <c r="N24" s="86">
        <v>0</v>
      </c>
      <c r="O24" s="87">
        <v>2521189279</v>
      </c>
    </row>
    <row r="25" spans="1:15" x14ac:dyDescent="0.25">
      <c r="A25" s="84" t="s">
        <v>249</v>
      </c>
      <c r="B25" s="84" t="s">
        <v>279</v>
      </c>
      <c r="C25" s="85" t="s">
        <v>280</v>
      </c>
      <c r="D25" s="85" t="s">
        <v>281</v>
      </c>
      <c r="E25" s="86">
        <v>10000000000</v>
      </c>
      <c r="F25" s="86">
        <v>0</v>
      </c>
      <c r="G25" s="86">
        <v>0</v>
      </c>
      <c r="H25" s="86">
        <v>10000000000</v>
      </c>
      <c r="I25" s="86">
        <v>357602481.67000002</v>
      </c>
      <c r="J25" s="86">
        <v>8613112868.2600002</v>
      </c>
      <c r="K25" s="86">
        <v>0.86</v>
      </c>
      <c r="L25" s="86"/>
      <c r="M25" s="86">
        <v>1386887131.74</v>
      </c>
      <c r="N25" s="86">
        <v>0</v>
      </c>
      <c r="O25" s="87">
        <v>8613112868.2600002</v>
      </c>
    </row>
    <row r="26" spans="1:15" x14ac:dyDescent="0.25">
      <c r="A26" s="84" t="s">
        <v>249</v>
      </c>
      <c r="B26" s="84" t="s">
        <v>189</v>
      </c>
      <c r="C26" s="85" t="s">
        <v>282</v>
      </c>
      <c r="D26" s="85" t="s">
        <v>2</v>
      </c>
      <c r="E26" s="86">
        <v>3668209793382</v>
      </c>
      <c r="F26" s="86">
        <v>35000000000</v>
      </c>
      <c r="G26" s="86">
        <v>236273214460</v>
      </c>
      <c r="H26" s="86">
        <v>3904483007842</v>
      </c>
      <c r="I26" s="86">
        <v>0</v>
      </c>
      <c r="J26" s="86">
        <v>922788830184</v>
      </c>
      <c r="K26" s="86">
        <v>0.24</v>
      </c>
      <c r="L26" s="86"/>
      <c r="M26" s="86">
        <v>2981694177658</v>
      </c>
      <c r="N26" s="86">
        <v>0</v>
      </c>
      <c r="O26" s="87">
        <v>922788830184</v>
      </c>
    </row>
    <row r="27" spans="1:15" x14ac:dyDescent="0.25">
      <c r="A27" s="84" t="s">
        <v>249</v>
      </c>
      <c r="B27" s="84" t="s">
        <v>191</v>
      </c>
      <c r="C27" s="85" t="s">
        <v>283</v>
      </c>
      <c r="D27" s="85" t="s">
        <v>284</v>
      </c>
      <c r="E27" s="86">
        <v>326738367382</v>
      </c>
      <c r="F27" s="86">
        <v>0</v>
      </c>
      <c r="G27" s="86">
        <v>316273214460</v>
      </c>
      <c r="H27" s="86">
        <v>643011581842</v>
      </c>
      <c r="I27" s="86">
        <v>0</v>
      </c>
      <c r="J27" s="86">
        <v>316273214460</v>
      </c>
      <c r="K27" s="86">
        <v>0.49</v>
      </c>
      <c r="L27" s="86"/>
      <c r="M27" s="86">
        <v>326738367382</v>
      </c>
      <c r="N27" s="86">
        <v>0</v>
      </c>
      <c r="O27" s="87">
        <v>316273214460</v>
      </c>
    </row>
    <row r="28" spans="1:15" x14ac:dyDescent="0.25">
      <c r="A28" s="84" t="s">
        <v>249</v>
      </c>
      <c r="B28" s="84" t="s">
        <v>285</v>
      </c>
      <c r="C28" s="85" t="s">
        <v>286</v>
      </c>
      <c r="D28" s="85" t="s">
        <v>287</v>
      </c>
      <c r="E28" s="86">
        <v>0</v>
      </c>
      <c r="F28" s="86">
        <v>0</v>
      </c>
      <c r="G28" s="86">
        <v>316273214460</v>
      </c>
      <c r="H28" s="86">
        <v>316273214460</v>
      </c>
      <c r="I28" s="86">
        <v>0</v>
      </c>
      <c r="J28" s="86">
        <v>316273214460</v>
      </c>
      <c r="K28" s="86">
        <v>1</v>
      </c>
      <c r="L28" s="86"/>
      <c r="M28" s="86">
        <v>0</v>
      </c>
      <c r="N28" s="86">
        <v>0</v>
      </c>
      <c r="O28" s="87">
        <v>316273214460</v>
      </c>
    </row>
    <row r="29" spans="1:15" x14ac:dyDescent="0.25">
      <c r="A29" s="84" t="s">
        <v>249</v>
      </c>
      <c r="B29" s="84" t="s">
        <v>288</v>
      </c>
      <c r="C29" s="85" t="s">
        <v>289</v>
      </c>
      <c r="D29" s="85" t="s">
        <v>290</v>
      </c>
      <c r="E29" s="86">
        <v>326738367382</v>
      </c>
      <c r="F29" s="86">
        <v>0</v>
      </c>
      <c r="G29" s="86">
        <v>0</v>
      </c>
      <c r="H29" s="86">
        <v>326738367382</v>
      </c>
      <c r="I29" s="86">
        <v>0</v>
      </c>
      <c r="J29" s="86">
        <v>0</v>
      </c>
      <c r="K29" s="86">
        <v>0</v>
      </c>
      <c r="L29" s="86"/>
      <c r="M29" s="86">
        <v>326738367382</v>
      </c>
      <c r="N29" s="86">
        <v>0</v>
      </c>
      <c r="O29" s="87">
        <v>0</v>
      </c>
    </row>
    <row r="30" spans="1:15" x14ac:dyDescent="0.25">
      <c r="A30" s="84" t="s">
        <v>249</v>
      </c>
      <c r="B30" s="84" t="s">
        <v>205</v>
      </c>
      <c r="C30" s="85" t="s">
        <v>291</v>
      </c>
      <c r="D30" s="85" t="s">
        <v>292</v>
      </c>
      <c r="E30" s="86">
        <v>3341471426000</v>
      </c>
      <c r="F30" s="86">
        <v>35000000000</v>
      </c>
      <c r="G30" s="86">
        <v>-80000000000</v>
      </c>
      <c r="H30" s="86">
        <v>3261471426000</v>
      </c>
      <c r="I30" s="86">
        <v>0</v>
      </c>
      <c r="J30" s="86">
        <v>606515615724</v>
      </c>
      <c r="K30" s="86">
        <v>0.19</v>
      </c>
      <c r="L30" s="86"/>
      <c r="M30" s="86">
        <v>2654955810276</v>
      </c>
      <c r="N30" s="86">
        <v>0</v>
      </c>
      <c r="O30" s="87">
        <v>606515615724</v>
      </c>
    </row>
    <row r="31" spans="1:15" x14ac:dyDescent="0.25">
      <c r="A31" s="84" t="s">
        <v>249</v>
      </c>
      <c r="B31" s="84" t="s">
        <v>293</v>
      </c>
      <c r="C31" s="85" t="s">
        <v>294</v>
      </c>
      <c r="D31" s="85" t="s">
        <v>295</v>
      </c>
      <c r="E31" s="86">
        <v>520000000000</v>
      </c>
      <c r="F31" s="86">
        <v>35000000000</v>
      </c>
      <c r="G31" s="86">
        <v>-80000000000</v>
      </c>
      <c r="H31" s="86">
        <v>440000000000</v>
      </c>
      <c r="I31" s="86">
        <v>0</v>
      </c>
      <c r="J31" s="86">
        <v>395000000000</v>
      </c>
      <c r="K31" s="86">
        <v>0.9</v>
      </c>
      <c r="L31" s="86"/>
      <c r="M31" s="86">
        <v>45000000000</v>
      </c>
      <c r="N31" s="86">
        <v>0</v>
      </c>
      <c r="O31" s="87">
        <v>395000000000</v>
      </c>
    </row>
    <row r="32" spans="1:15" x14ac:dyDescent="0.25">
      <c r="A32" s="84" t="s">
        <v>249</v>
      </c>
      <c r="B32" s="84" t="s">
        <v>296</v>
      </c>
      <c r="C32" s="85" t="s">
        <v>297</v>
      </c>
      <c r="D32" s="85" t="s">
        <v>298</v>
      </c>
      <c r="E32" s="86">
        <v>229493965000</v>
      </c>
      <c r="F32" s="86">
        <v>0</v>
      </c>
      <c r="G32" s="86">
        <v>0</v>
      </c>
      <c r="H32" s="86">
        <v>229493965000</v>
      </c>
      <c r="I32" s="86">
        <v>0</v>
      </c>
      <c r="J32" s="86">
        <v>204015615724</v>
      </c>
      <c r="K32" s="86">
        <v>0.89</v>
      </c>
      <c r="L32" s="86"/>
      <c r="M32" s="86">
        <v>25478349276</v>
      </c>
      <c r="N32" s="86">
        <v>0</v>
      </c>
      <c r="O32" s="87">
        <v>204015615724</v>
      </c>
    </row>
    <row r="33" spans="1:15" x14ac:dyDescent="0.25">
      <c r="A33" s="84" t="s">
        <v>249</v>
      </c>
      <c r="B33" s="84" t="s">
        <v>299</v>
      </c>
      <c r="C33" s="85" t="s">
        <v>300</v>
      </c>
      <c r="D33" s="85" t="s">
        <v>301</v>
      </c>
      <c r="E33" s="86">
        <v>185000000000</v>
      </c>
      <c r="F33" s="86">
        <v>0</v>
      </c>
      <c r="G33" s="86">
        <v>0</v>
      </c>
      <c r="H33" s="86">
        <v>185000000000</v>
      </c>
      <c r="I33" s="86">
        <v>0</v>
      </c>
      <c r="J33" s="86">
        <v>0</v>
      </c>
      <c r="K33" s="86">
        <v>0</v>
      </c>
      <c r="L33" s="86"/>
      <c r="M33" s="86">
        <v>185000000000</v>
      </c>
      <c r="N33" s="86">
        <v>0</v>
      </c>
      <c r="O33" s="87">
        <v>0</v>
      </c>
    </row>
    <row r="34" spans="1:15" x14ac:dyDescent="0.25">
      <c r="A34" s="84" t="s">
        <v>249</v>
      </c>
      <c r="B34" s="84" t="s">
        <v>302</v>
      </c>
      <c r="C34" s="85" t="s">
        <v>303</v>
      </c>
      <c r="D34" s="85" t="s">
        <v>304</v>
      </c>
      <c r="E34" s="86">
        <v>2406977461000</v>
      </c>
      <c r="F34" s="86">
        <v>0</v>
      </c>
      <c r="G34" s="86">
        <v>0</v>
      </c>
      <c r="H34" s="86">
        <v>2406977461000</v>
      </c>
      <c r="I34" s="86">
        <v>0</v>
      </c>
      <c r="J34" s="86">
        <v>7500000000</v>
      </c>
      <c r="K34" s="86">
        <v>0</v>
      </c>
      <c r="L34" s="86"/>
      <c r="M34" s="86">
        <v>2399477461000</v>
      </c>
      <c r="N34" s="86">
        <v>0</v>
      </c>
      <c r="O34" s="87">
        <v>7500000000</v>
      </c>
    </row>
    <row r="35" spans="1:15" x14ac:dyDescent="0.25">
      <c r="A35" s="84" t="s">
        <v>249</v>
      </c>
      <c r="B35" s="84" t="s">
        <v>159</v>
      </c>
      <c r="C35" s="85" t="s">
        <v>305</v>
      </c>
      <c r="D35" s="85" t="s">
        <v>3</v>
      </c>
      <c r="E35" s="86">
        <v>22000000000</v>
      </c>
      <c r="F35" s="86">
        <v>0</v>
      </c>
      <c r="G35" s="86">
        <v>86413255402</v>
      </c>
      <c r="H35" s="86">
        <v>108413255402</v>
      </c>
      <c r="I35" s="86">
        <v>675901060.88</v>
      </c>
      <c r="J35" s="86">
        <v>9877893143.0599995</v>
      </c>
      <c r="K35" s="86">
        <v>0.09</v>
      </c>
      <c r="L35" s="86"/>
      <c r="M35" s="86">
        <v>98535362258.940002</v>
      </c>
      <c r="N35" s="86">
        <v>0</v>
      </c>
      <c r="O35" s="87">
        <v>9877893143.0599995</v>
      </c>
    </row>
    <row r="36" spans="1:15" x14ac:dyDescent="0.25">
      <c r="A36" s="84" t="s">
        <v>249</v>
      </c>
      <c r="B36" s="84" t="s">
        <v>162</v>
      </c>
      <c r="C36" s="85" t="s">
        <v>306</v>
      </c>
      <c r="D36" s="85" t="s">
        <v>307</v>
      </c>
      <c r="E36" s="86">
        <v>2000000000</v>
      </c>
      <c r="F36" s="86">
        <v>0</v>
      </c>
      <c r="G36" s="86">
        <v>0</v>
      </c>
      <c r="H36" s="86">
        <v>2000000000</v>
      </c>
      <c r="I36" s="86">
        <v>670509929.88</v>
      </c>
      <c r="J36" s="86">
        <v>5037774109.0600004</v>
      </c>
      <c r="K36" s="86">
        <v>2.52</v>
      </c>
      <c r="L36" s="86"/>
      <c r="M36" s="86">
        <v>-3037774109.0599999</v>
      </c>
      <c r="N36" s="86">
        <v>0</v>
      </c>
      <c r="O36" s="87">
        <v>5037774109.0600004</v>
      </c>
    </row>
    <row r="37" spans="1:15" x14ac:dyDescent="0.25">
      <c r="A37" s="84" t="s">
        <v>249</v>
      </c>
      <c r="B37" s="84" t="s">
        <v>165</v>
      </c>
      <c r="C37" s="85" t="s">
        <v>308</v>
      </c>
      <c r="D37" s="85" t="s">
        <v>309</v>
      </c>
      <c r="E37" s="86">
        <v>20000000000</v>
      </c>
      <c r="F37" s="86">
        <v>0</v>
      </c>
      <c r="G37" s="86">
        <v>86413255402</v>
      </c>
      <c r="H37" s="86">
        <v>106413255402</v>
      </c>
      <c r="I37" s="86">
        <v>5391131</v>
      </c>
      <c r="J37" s="86">
        <v>4840119034</v>
      </c>
      <c r="K37" s="86">
        <v>0.05</v>
      </c>
      <c r="L37" s="86"/>
      <c r="M37" s="86">
        <v>101573136368</v>
      </c>
      <c r="N37" s="86">
        <v>0</v>
      </c>
      <c r="O37" s="87">
        <v>4840119034</v>
      </c>
    </row>
    <row r="38" spans="1:15" ht="15.75" thickBot="1" x14ac:dyDescent="0.3">
      <c r="A38" s="84" t="s">
        <v>249</v>
      </c>
      <c r="B38" s="84" t="s">
        <v>310</v>
      </c>
      <c r="C38" s="89" t="s">
        <v>311</v>
      </c>
      <c r="D38" s="89" t="s">
        <v>312</v>
      </c>
      <c r="E38" s="90">
        <v>4347989825903</v>
      </c>
      <c r="F38" s="90">
        <v>35000000000</v>
      </c>
      <c r="G38" s="90">
        <v>187299960266</v>
      </c>
      <c r="H38" s="90">
        <v>4535289786169</v>
      </c>
      <c r="I38" s="90">
        <v>9767283343.5499992</v>
      </c>
      <c r="J38" s="90">
        <v>1406385036188.3201</v>
      </c>
      <c r="K38" s="90">
        <v>0.31</v>
      </c>
      <c r="L38" s="90"/>
      <c r="M38" s="90">
        <v>3128904749980.6802</v>
      </c>
      <c r="N38" s="90">
        <v>0</v>
      </c>
      <c r="O38" s="91">
        <v>1406385036188.3201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N42" sqref="N42"/>
    </sheetView>
  </sheetViews>
  <sheetFormatPr baseColWidth="10" defaultRowHeight="15" x14ac:dyDescent="0.25"/>
  <cols>
    <col min="1" max="3" width="45.7109375" bestFit="1" customWidth="1"/>
    <col min="4" max="4" width="35.570312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58" t="s">
        <v>313</v>
      </c>
      <c r="B1" s="59" t="s">
        <v>43</v>
      </c>
      <c r="C1" s="60" t="s">
        <v>314</v>
      </c>
    </row>
    <row r="2" spans="1:15" ht="15" customHeight="1" x14ac:dyDescent="0.35">
      <c r="A2" s="61" t="s">
        <v>315</v>
      </c>
      <c r="B2" s="62"/>
      <c r="C2" s="60"/>
    </row>
    <row r="3" spans="1:15" x14ac:dyDescent="0.25">
      <c r="A3">
        <f>COUNTA(A11:A40)+11</f>
        <v>40</v>
      </c>
      <c r="B3" s="63"/>
    </row>
    <row r="4" spans="1:15" x14ac:dyDescent="0.25">
      <c r="A4" s="64" t="s">
        <v>316</v>
      </c>
      <c r="B4" s="65"/>
      <c r="C4" s="66" t="s">
        <v>47</v>
      </c>
    </row>
    <row r="5" spans="1:15" x14ac:dyDescent="0.25">
      <c r="A5" s="67"/>
      <c r="B5" s="67"/>
      <c r="C5" s="68" t="s"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5">
      <c r="A6" s="70" t="s">
        <v>48</v>
      </c>
      <c r="B6" s="71"/>
      <c r="C6" s="70">
        <v>2</v>
      </c>
      <c r="F6">
        <v>2</v>
      </c>
    </row>
    <row r="7" spans="1:15" x14ac:dyDescent="0.25">
      <c r="A7" s="70" t="s">
        <v>317</v>
      </c>
      <c r="B7" s="70" t="s">
        <v>50</v>
      </c>
      <c r="C7" t="str">
        <f>MID(A8,FIND(" ",A8,15)+1,FIND(":",A8,FIND(" ",A8,15))-FIND(" ",A8,15)-1)</f>
        <v>CB-0101</v>
      </c>
      <c r="D7" t="str">
        <f>MID(B8,23,2)</f>
        <v>09</v>
      </c>
      <c r="E7" s="61" t="s">
        <v>315</v>
      </c>
      <c r="F7" s="61" t="s">
        <v>51</v>
      </c>
      <c r="G7" t="str">
        <f>MID(A8,FIND(" ",A8,14)+1,7)</f>
        <v>CB-0101</v>
      </c>
      <c r="H7" t="s">
        <v>52</v>
      </c>
      <c r="I7" t="str">
        <f>VLOOKUP(A2,[1]Hoja1!$B$6:$R$120,17,FALSE)</f>
        <v>12.</v>
      </c>
    </row>
    <row r="8" spans="1:15" ht="21" x14ac:dyDescent="0.25">
      <c r="A8" s="70" t="s">
        <v>53</v>
      </c>
      <c r="B8" s="70" t="s">
        <v>54</v>
      </c>
      <c r="D8" t="str">
        <f>MID(A7,7,150)</f>
        <v>EMPRESA DE RENOVACION URBANA - ERU.</v>
      </c>
      <c r="E8" t="s">
        <v>52</v>
      </c>
    </row>
    <row r="9" spans="1:15" x14ac:dyDescent="0.25">
      <c r="A9" s="70" t="s">
        <v>318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x14ac:dyDescent="0.25">
      <c r="A12" s="74" t="s">
        <v>57</v>
      </c>
      <c r="B12" s="75" t="s">
        <v>58</v>
      </c>
      <c r="C12" s="76" t="s">
        <v>59</v>
      </c>
      <c r="D12" s="77" t="s">
        <v>60</v>
      </c>
      <c r="E12" s="78" t="s">
        <v>61</v>
      </c>
      <c r="F12" s="77" t="s">
        <v>62</v>
      </c>
      <c r="G12" s="77" t="s">
        <v>63</v>
      </c>
      <c r="H12" s="77" t="s">
        <v>64</v>
      </c>
      <c r="I12" s="77" t="s">
        <v>65</v>
      </c>
      <c r="J12" s="78" t="s">
        <v>66</v>
      </c>
      <c r="K12" s="77" t="s">
        <v>67</v>
      </c>
      <c r="L12" s="77"/>
      <c r="M12" s="78" t="s">
        <v>68</v>
      </c>
      <c r="N12" s="77" t="s">
        <v>69</v>
      </c>
      <c r="O12" s="79" t="s">
        <v>70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74</v>
      </c>
      <c r="F13" s="82" t="s">
        <v>75</v>
      </c>
      <c r="G13" s="82" t="s">
        <v>76</v>
      </c>
      <c r="H13" s="82" t="s">
        <v>77</v>
      </c>
      <c r="I13" s="82" t="s">
        <v>65</v>
      </c>
      <c r="J13" s="82" t="s">
        <v>66</v>
      </c>
      <c r="K13" s="82" t="s">
        <v>78</v>
      </c>
      <c r="L13" s="82"/>
      <c r="M13" s="82" t="s">
        <v>79</v>
      </c>
      <c r="N13" s="82" t="s">
        <v>69</v>
      </c>
      <c r="O13" s="83" t="s">
        <v>70</v>
      </c>
    </row>
    <row r="14" spans="1:15" x14ac:dyDescent="0.25">
      <c r="A14" s="84" t="s">
        <v>315</v>
      </c>
      <c r="B14" s="84" t="s">
        <v>80</v>
      </c>
      <c r="C14" s="85" t="s">
        <v>81</v>
      </c>
      <c r="D14" s="85" t="s">
        <v>223</v>
      </c>
      <c r="E14" s="86">
        <v>10912544504</v>
      </c>
      <c r="F14" s="86">
        <v>0</v>
      </c>
      <c r="G14" s="86">
        <v>326120662</v>
      </c>
      <c r="H14" s="86">
        <v>11238665166</v>
      </c>
      <c r="I14" s="86">
        <v>0</v>
      </c>
      <c r="J14" s="86">
        <v>11238665166</v>
      </c>
      <c r="K14" s="86">
        <v>1</v>
      </c>
      <c r="L14" s="86"/>
      <c r="M14" s="86">
        <v>0</v>
      </c>
      <c r="N14" s="86">
        <v>0</v>
      </c>
      <c r="O14" s="87">
        <v>11238665166</v>
      </c>
    </row>
    <row r="15" spans="1:15" x14ac:dyDescent="0.25">
      <c r="A15" s="84" t="s">
        <v>315</v>
      </c>
      <c r="B15" s="84" t="s">
        <v>83</v>
      </c>
      <c r="C15" s="85" t="s">
        <v>84</v>
      </c>
      <c r="D15" s="85" t="s">
        <v>175</v>
      </c>
      <c r="E15" s="86">
        <v>194620000000</v>
      </c>
      <c r="F15" s="86">
        <v>17000000000</v>
      </c>
      <c r="G15" s="86">
        <v>31595000000</v>
      </c>
      <c r="H15" s="86">
        <v>226215000000</v>
      </c>
      <c r="I15" s="86">
        <v>24501418618.009998</v>
      </c>
      <c r="J15" s="86">
        <v>74437491906.910004</v>
      </c>
      <c r="K15" s="86">
        <v>0.33</v>
      </c>
      <c r="L15" s="86"/>
      <c r="M15" s="86">
        <v>151777508093.09</v>
      </c>
      <c r="N15" s="86">
        <v>0</v>
      </c>
      <c r="O15" s="87">
        <v>74437491906.910004</v>
      </c>
    </row>
    <row r="16" spans="1:15" x14ac:dyDescent="0.25">
      <c r="A16" s="84" t="s">
        <v>315</v>
      </c>
      <c r="B16" s="84" t="s">
        <v>86</v>
      </c>
      <c r="C16" s="85" t="s">
        <v>87</v>
      </c>
      <c r="D16" s="85" t="s">
        <v>1</v>
      </c>
      <c r="E16" s="86">
        <v>11300000000</v>
      </c>
      <c r="F16" s="86">
        <v>0</v>
      </c>
      <c r="G16" s="86">
        <v>14595000000</v>
      </c>
      <c r="H16" s="86">
        <v>25895000000</v>
      </c>
      <c r="I16" s="86">
        <v>24500000000</v>
      </c>
      <c r="J16" s="86">
        <v>50910605172</v>
      </c>
      <c r="K16" s="86">
        <v>1.97</v>
      </c>
      <c r="L16" s="86"/>
      <c r="M16" s="86">
        <v>-25015605172</v>
      </c>
      <c r="N16" s="86">
        <v>0</v>
      </c>
      <c r="O16" s="87">
        <v>50910605172</v>
      </c>
    </row>
    <row r="17" spans="1:15" x14ac:dyDescent="0.25">
      <c r="A17" s="84" t="s">
        <v>315</v>
      </c>
      <c r="B17" s="84" t="s">
        <v>89</v>
      </c>
      <c r="C17" s="85" t="s">
        <v>90</v>
      </c>
      <c r="D17" s="85" t="s">
        <v>263</v>
      </c>
      <c r="E17" s="86">
        <v>11300000000</v>
      </c>
      <c r="F17" s="86">
        <v>0</v>
      </c>
      <c r="G17" s="86">
        <v>14595000000</v>
      </c>
      <c r="H17" s="86">
        <v>25895000000</v>
      </c>
      <c r="I17" s="86">
        <v>0</v>
      </c>
      <c r="J17" s="86">
        <v>25910605172</v>
      </c>
      <c r="K17" s="86">
        <v>1</v>
      </c>
      <c r="L17" s="86"/>
      <c r="M17" s="86">
        <v>-15605172</v>
      </c>
      <c r="N17" s="86">
        <v>0</v>
      </c>
      <c r="O17" s="87">
        <v>25910605172</v>
      </c>
    </row>
    <row r="18" spans="1:15" x14ac:dyDescent="0.25">
      <c r="A18" s="84" t="s">
        <v>315</v>
      </c>
      <c r="B18" s="84" t="s">
        <v>92</v>
      </c>
      <c r="C18" s="85" t="s">
        <v>93</v>
      </c>
      <c r="D18" s="85" t="s">
        <v>225</v>
      </c>
      <c r="E18" s="86">
        <v>11300000000</v>
      </c>
      <c r="F18" s="86">
        <v>0</v>
      </c>
      <c r="G18" s="86">
        <v>14595000000</v>
      </c>
      <c r="H18" s="86">
        <v>25895000000</v>
      </c>
      <c r="I18" s="86">
        <v>0</v>
      </c>
      <c r="J18" s="86">
        <v>25895000000</v>
      </c>
      <c r="K18" s="86">
        <v>1</v>
      </c>
      <c r="L18" s="86"/>
      <c r="M18" s="86">
        <v>0</v>
      </c>
      <c r="N18" s="86">
        <v>0</v>
      </c>
      <c r="O18" s="87">
        <v>25895000000</v>
      </c>
    </row>
    <row r="19" spans="1:15" x14ac:dyDescent="0.25">
      <c r="A19" s="84" t="s">
        <v>315</v>
      </c>
      <c r="B19" s="84" t="s">
        <v>141</v>
      </c>
      <c r="C19" s="85" t="s">
        <v>142</v>
      </c>
      <c r="D19" s="85" t="s">
        <v>319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15605172</v>
      </c>
      <c r="K19" s="86">
        <v>0</v>
      </c>
      <c r="L19" s="86"/>
      <c r="M19" s="86">
        <v>-15605172</v>
      </c>
      <c r="N19" s="86">
        <v>0</v>
      </c>
      <c r="O19" s="87">
        <v>15605172</v>
      </c>
    </row>
    <row r="20" spans="1:15" x14ac:dyDescent="0.25">
      <c r="A20" s="84" t="s">
        <v>315</v>
      </c>
      <c r="B20" s="84" t="s">
        <v>320</v>
      </c>
      <c r="C20" s="85" t="s">
        <v>321</v>
      </c>
      <c r="D20" s="85" t="s">
        <v>322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/>
      <c r="M20" s="86">
        <v>0</v>
      </c>
      <c r="N20" s="86">
        <v>0</v>
      </c>
      <c r="O20" s="87">
        <v>0</v>
      </c>
    </row>
    <row r="21" spans="1:15" x14ac:dyDescent="0.25">
      <c r="A21" s="84" t="s">
        <v>315</v>
      </c>
      <c r="B21" s="84" t="s">
        <v>150</v>
      </c>
      <c r="C21" s="85" t="s">
        <v>151</v>
      </c>
      <c r="D21" s="85" t="s">
        <v>281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/>
      <c r="M21" s="86">
        <v>0</v>
      </c>
      <c r="N21" s="86">
        <v>0</v>
      </c>
      <c r="O21" s="87">
        <v>0</v>
      </c>
    </row>
    <row r="22" spans="1:15" x14ac:dyDescent="0.25">
      <c r="A22" s="84" t="s">
        <v>315</v>
      </c>
      <c r="B22" s="84" t="s">
        <v>245</v>
      </c>
      <c r="C22" s="85" t="s">
        <v>246</v>
      </c>
      <c r="D22" s="85" t="s">
        <v>323</v>
      </c>
      <c r="E22" s="86">
        <v>0</v>
      </c>
      <c r="F22" s="86">
        <v>0</v>
      </c>
      <c r="G22" s="86">
        <v>0</v>
      </c>
      <c r="H22" s="86">
        <v>0</v>
      </c>
      <c r="I22" s="86">
        <v>24500000000</v>
      </c>
      <c r="J22" s="86">
        <v>25000000000</v>
      </c>
      <c r="K22" s="86">
        <v>0</v>
      </c>
      <c r="L22" s="86"/>
      <c r="M22" s="86">
        <v>-25000000000</v>
      </c>
      <c r="N22" s="86">
        <v>0</v>
      </c>
      <c r="O22" s="87">
        <v>25000000000</v>
      </c>
    </row>
    <row r="23" spans="1:15" x14ac:dyDescent="0.25">
      <c r="A23" s="84" t="s">
        <v>315</v>
      </c>
      <c r="B23" s="84" t="s">
        <v>324</v>
      </c>
      <c r="C23" s="85" t="s">
        <v>325</v>
      </c>
      <c r="D23" s="85" t="s">
        <v>326</v>
      </c>
      <c r="E23" s="86">
        <v>0</v>
      </c>
      <c r="F23" s="86">
        <v>0</v>
      </c>
      <c r="G23" s="86">
        <v>0</v>
      </c>
      <c r="H23" s="86">
        <v>0</v>
      </c>
      <c r="I23" s="86">
        <v>24500000000</v>
      </c>
      <c r="J23" s="86">
        <v>25000000000</v>
      </c>
      <c r="K23" s="86">
        <v>0</v>
      </c>
      <c r="L23" s="86"/>
      <c r="M23" s="86">
        <v>-25000000000</v>
      </c>
      <c r="N23" s="86">
        <v>0</v>
      </c>
      <c r="O23" s="87">
        <v>25000000000</v>
      </c>
    </row>
    <row r="24" spans="1:15" x14ac:dyDescent="0.25">
      <c r="A24" s="84" t="s">
        <v>315</v>
      </c>
      <c r="B24" s="84" t="s">
        <v>327</v>
      </c>
      <c r="C24" s="85" t="s">
        <v>328</v>
      </c>
      <c r="D24" s="85" t="s">
        <v>329</v>
      </c>
      <c r="E24" s="86">
        <v>0</v>
      </c>
      <c r="F24" s="86">
        <v>0</v>
      </c>
      <c r="G24" s="86">
        <v>0</v>
      </c>
      <c r="H24" s="86">
        <v>0</v>
      </c>
      <c r="I24" s="86">
        <v>24500000000</v>
      </c>
      <c r="J24" s="86">
        <v>25000000000</v>
      </c>
      <c r="K24" s="86">
        <v>0</v>
      </c>
      <c r="L24" s="86"/>
      <c r="M24" s="86">
        <v>-25000000000</v>
      </c>
      <c r="N24" s="86">
        <v>0</v>
      </c>
      <c r="O24" s="87">
        <v>25000000000</v>
      </c>
    </row>
    <row r="25" spans="1:15" x14ac:dyDescent="0.25">
      <c r="A25" s="84" t="s">
        <v>315</v>
      </c>
      <c r="B25" s="84" t="s">
        <v>189</v>
      </c>
      <c r="C25" s="85" t="s">
        <v>330</v>
      </c>
      <c r="D25" s="85" t="s">
        <v>2</v>
      </c>
      <c r="E25" s="86">
        <v>0</v>
      </c>
      <c r="F25" s="86">
        <v>9929074650</v>
      </c>
      <c r="G25" s="86">
        <v>9929074650</v>
      </c>
      <c r="H25" s="86">
        <v>9929074650</v>
      </c>
      <c r="I25" s="86">
        <v>0</v>
      </c>
      <c r="J25" s="86">
        <v>0</v>
      </c>
      <c r="K25" s="86">
        <v>0</v>
      </c>
      <c r="L25" s="86"/>
      <c r="M25" s="86">
        <v>9929074650</v>
      </c>
      <c r="N25" s="86">
        <v>0</v>
      </c>
      <c r="O25" s="87">
        <v>0</v>
      </c>
    </row>
    <row r="26" spans="1:15" x14ac:dyDescent="0.25">
      <c r="A26" s="84" t="s">
        <v>315</v>
      </c>
      <c r="B26" s="84" t="s">
        <v>191</v>
      </c>
      <c r="C26" s="85" t="s">
        <v>331</v>
      </c>
      <c r="D26" s="85" t="s">
        <v>284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/>
      <c r="M26" s="86">
        <v>0</v>
      </c>
      <c r="N26" s="86">
        <v>0</v>
      </c>
      <c r="O26" s="87">
        <v>0</v>
      </c>
    </row>
    <row r="27" spans="1:15" x14ac:dyDescent="0.25">
      <c r="A27" s="84" t="s">
        <v>315</v>
      </c>
      <c r="B27" s="84" t="s">
        <v>332</v>
      </c>
      <c r="C27" s="85" t="s">
        <v>333</v>
      </c>
      <c r="D27" s="85" t="s">
        <v>334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/>
      <c r="M27" s="86">
        <v>0</v>
      </c>
      <c r="N27" s="86">
        <v>0</v>
      </c>
      <c r="O27" s="87">
        <v>0</v>
      </c>
    </row>
    <row r="28" spans="1:15" x14ac:dyDescent="0.25">
      <c r="A28" s="84" t="s">
        <v>315</v>
      </c>
      <c r="B28" s="84" t="s">
        <v>335</v>
      </c>
      <c r="C28" s="85" t="s">
        <v>336</v>
      </c>
      <c r="D28" s="85" t="s">
        <v>337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/>
      <c r="M28" s="86">
        <v>0</v>
      </c>
      <c r="N28" s="86">
        <v>0</v>
      </c>
      <c r="O28" s="87">
        <v>0</v>
      </c>
    </row>
    <row r="29" spans="1:15" x14ac:dyDescent="0.25">
      <c r="A29" s="84" t="s">
        <v>315</v>
      </c>
      <c r="B29" s="84" t="s">
        <v>205</v>
      </c>
      <c r="C29" s="85" t="s">
        <v>338</v>
      </c>
      <c r="D29" s="85" t="s">
        <v>292</v>
      </c>
      <c r="E29" s="86">
        <v>0</v>
      </c>
      <c r="F29" s="86">
        <v>9929074650</v>
      </c>
      <c r="G29" s="86">
        <v>9929074650</v>
      </c>
      <c r="H29" s="86">
        <v>9929074650</v>
      </c>
      <c r="I29" s="86">
        <v>0</v>
      </c>
      <c r="J29" s="86">
        <v>0</v>
      </c>
      <c r="K29" s="86">
        <v>0</v>
      </c>
      <c r="L29" s="86"/>
      <c r="M29" s="86">
        <v>9929074650</v>
      </c>
      <c r="N29" s="86">
        <v>0</v>
      </c>
      <c r="O29" s="87">
        <v>0</v>
      </c>
    </row>
    <row r="30" spans="1:15" x14ac:dyDescent="0.25">
      <c r="A30" s="84" t="s">
        <v>315</v>
      </c>
      <c r="B30" s="84" t="s">
        <v>339</v>
      </c>
      <c r="C30" s="85" t="s">
        <v>340</v>
      </c>
      <c r="D30" s="85" t="s">
        <v>337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/>
      <c r="M30" s="86">
        <v>0</v>
      </c>
      <c r="N30" s="86">
        <v>0</v>
      </c>
      <c r="O30" s="87">
        <v>0</v>
      </c>
    </row>
    <row r="31" spans="1:15" x14ac:dyDescent="0.25">
      <c r="A31" s="84" t="s">
        <v>315</v>
      </c>
      <c r="B31" s="84" t="s">
        <v>341</v>
      </c>
      <c r="C31" s="85" t="s">
        <v>342</v>
      </c>
      <c r="D31" s="85" t="s">
        <v>343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/>
      <c r="M31" s="86">
        <v>0</v>
      </c>
      <c r="N31" s="86">
        <v>0</v>
      </c>
      <c r="O31" s="87">
        <v>0</v>
      </c>
    </row>
    <row r="32" spans="1:15" x14ac:dyDescent="0.25">
      <c r="A32" s="84" t="s">
        <v>315</v>
      </c>
      <c r="B32" s="84" t="s">
        <v>159</v>
      </c>
      <c r="C32" s="85" t="s">
        <v>160</v>
      </c>
      <c r="D32" s="85" t="s">
        <v>3</v>
      </c>
      <c r="E32" s="86">
        <v>183320000000</v>
      </c>
      <c r="F32" s="86">
        <v>7070925350</v>
      </c>
      <c r="G32" s="86">
        <v>7070925350</v>
      </c>
      <c r="H32" s="86">
        <v>190390925350</v>
      </c>
      <c r="I32" s="86">
        <v>1418618.01</v>
      </c>
      <c r="J32" s="86">
        <v>23526886734.91</v>
      </c>
      <c r="K32" s="86">
        <v>0.12</v>
      </c>
      <c r="L32" s="86"/>
      <c r="M32" s="86">
        <v>166864038615.09</v>
      </c>
      <c r="N32" s="86">
        <v>0</v>
      </c>
      <c r="O32" s="87">
        <v>23526886734.91</v>
      </c>
    </row>
    <row r="33" spans="1:15" x14ac:dyDescent="0.25">
      <c r="A33" s="84" t="s">
        <v>315</v>
      </c>
      <c r="B33" s="84" t="s">
        <v>344</v>
      </c>
      <c r="C33" s="85" t="s">
        <v>345</v>
      </c>
      <c r="D33" s="85" t="s">
        <v>346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/>
      <c r="M33" s="86">
        <v>0</v>
      </c>
      <c r="N33" s="86">
        <v>0</v>
      </c>
      <c r="O33" s="87">
        <v>0</v>
      </c>
    </row>
    <row r="34" spans="1:15" x14ac:dyDescent="0.25">
      <c r="A34" s="84" t="s">
        <v>315</v>
      </c>
      <c r="B34" s="84" t="s">
        <v>347</v>
      </c>
      <c r="C34" s="85" t="s">
        <v>348</v>
      </c>
      <c r="D34" s="85" t="s">
        <v>349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/>
      <c r="M34" s="86">
        <v>0</v>
      </c>
      <c r="N34" s="86">
        <v>0</v>
      </c>
      <c r="O34" s="87">
        <v>0</v>
      </c>
    </row>
    <row r="35" spans="1:15" x14ac:dyDescent="0.25">
      <c r="A35" s="84" t="s">
        <v>315</v>
      </c>
      <c r="B35" s="84" t="s">
        <v>350</v>
      </c>
      <c r="C35" s="85" t="s">
        <v>351</v>
      </c>
      <c r="D35" s="85" t="s">
        <v>352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6">
        <v>0</v>
      </c>
      <c r="L35" s="86"/>
      <c r="M35" s="86">
        <v>0</v>
      </c>
      <c r="N35" s="86">
        <v>0</v>
      </c>
      <c r="O35" s="87">
        <v>0</v>
      </c>
    </row>
    <row r="36" spans="1:15" x14ac:dyDescent="0.25">
      <c r="A36" s="84" t="s">
        <v>315</v>
      </c>
      <c r="B36" s="84" t="s">
        <v>162</v>
      </c>
      <c r="C36" s="85" t="s">
        <v>163</v>
      </c>
      <c r="D36" s="85" t="s">
        <v>307</v>
      </c>
      <c r="E36" s="86">
        <v>60000000</v>
      </c>
      <c r="F36" s="86">
        <v>0</v>
      </c>
      <c r="G36" s="86">
        <v>0</v>
      </c>
      <c r="H36" s="86">
        <v>60000000</v>
      </c>
      <c r="I36" s="86">
        <v>901725.01</v>
      </c>
      <c r="J36" s="86">
        <v>14681764.310000001</v>
      </c>
      <c r="K36" s="86">
        <v>0.24</v>
      </c>
      <c r="L36" s="86"/>
      <c r="M36" s="86">
        <v>45318235.689999998</v>
      </c>
      <c r="N36" s="86">
        <v>0</v>
      </c>
      <c r="O36" s="87">
        <v>14681764.310000001</v>
      </c>
    </row>
    <row r="37" spans="1:15" x14ac:dyDescent="0.25">
      <c r="A37" s="84" t="s">
        <v>315</v>
      </c>
      <c r="B37" s="84" t="s">
        <v>353</v>
      </c>
      <c r="C37" s="85" t="s">
        <v>354</v>
      </c>
      <c r="D37" s="85" t="s">
        <v>355</v>
      </c>
      <c r="E37" s="86">
        <v>0</v>
      </c>
      <c r="F37" s="86">
        <v>0</v>
      </c>
      <c r="G37" s="86">
        <v>0</v>
      </c>
      <c r="H37" s="86">
        <v>0</v>
      </c>
      <c r="I37" s="86">
        <v>0</v>
      </c>
      <c r="J37" s="86">
        <v>0</v>
      </c>
      <c r="K37" s="86">
        <v>0</v>
      </c>
      <c r="L37" s="86"/>
      <c r="M37" s="86">
        <v>0</v>
      </c>
      <c r="N37" s="86">
        <v>0</v>
      </c>
      <c r="O37" s="87">
        <v>0</v>
      </c>
    </row>
    <row r="38" spans="1:15" x14ac:dyDescent="0.25">
      <c r="A38" s="84" t="s">
        <v>315</v>
      </c>
      <c r="B38" s="84" t="s">
        <v>214</v>
      </c>
      <c r="C38" s="85" t="s">
        <v>356</v>
      </c>
      <c r="D38" s="85" t="s">
        <v>357</v>
      </c>
      <c r="E38" s="86">
        <v>183260000000</v>
      </c>
      <c r="F38" s="86">
        <v>7070925350</v>
      </c>
      <c r="G38" s="86">
        <v>7070925350</v>
      </c>
      <c r="H38" s="86">
        <v>190330925350</v>
      </c>
      <c r="I38" s="86">
        <v>0</v>
      </c>
      <c r="J38" s="86">
        <v>23500000000</v>
      </c>
      <c r="K38" s="86">
        <v>0.12</v>
      </c>
      <c r="L38" s="86"/>
      <c r="M38" s="86">
        <v>166830925350</v>
      </c>
      <c r="N38" s="86">
        <v>0</v>
      </c>
      <c r="O38" s="87">
        <v>23500000000</v>
      </c>
    </row>
    <row r="39" spans="1:15" x14ac:dyDescent="0.25">
      <c r="A39" s="84" t="s">
        <v>315</v>
      </c>
      <c r="B39" s="84" t="s">
        <v>165</v>
      </c>
      <c r="C39" s="85" t="s">
        <v>166</v>
      </c>
      <c r="D39" s="85" t="s">
        <v>309</v>
      </c>
      <c r="E39" s="86">
        <v>0</v>
      </c>
      <c r="F39" s="86">
        <v>0</v>
      </c>
      <c r="G39" s="86">
        <v>0</v>
      </c>
      <c r="H39" s="86">
        <v>0</v>
      </c>
      <c r="I39" s="86">
        <v>516893</v>
      </c>
      <c r="J39" s="86">
        <v>12204970.6</v>
      </c>
      <c r="K39" s="86">
        <v>0</v>
      </c>
      <c r="L39" s="86"/>
      <c r="M39" s="86">
        <v>-12204970.6</v>
      </c>
      <c r="N39" s="86">
        <v>0</v>
      </c>
      <c r="O39" s="87">
        <v>12204970.6</v>
      </c>
    </row>
    <row r="40" spans="1:15" ht="15.75" thickBot="1" x14ac:dyDescent="0.3">
      <c r="A40" s="84" t="s">
        <v>315</v>
      </c>
      <c r="B40" s="84" t="s">
        <v>310</v>
      </c>
      <c r="C40" s="89" t="s">
        <v>358</v>
      </c>
      <c r="D40" s="89" t="s">
        <v>175</v>
      </c>
      <c r="E40" s="90">
        <v>205532544504</v>
      </c>
      <c r="F40" s="90">
        <v>17000000000</v>
      </c>
      <c r="G40" s="90">
        <v>31921120662</v>
      </c>
      <c r="H40" s="90">
        <v>237453665166</v>
      </c>
      <c r="I40" s="90">
        <v>24501418618.009998</v>
      </c>
      <c r="J40" s="90">
        <v>85676157072.910004</v>
      </c>
      <c r="K40" s="90">
        <v>0.36</v>
      </c>
      <c r="L40" s="90"/>
      <c r="M40" s="90">
        <v>151777508093.09</v>
      </c>
      <c r="N40" s="90">
        <v>0</v>
      </c>
      <c r="O40" s="91">
        <v>85676157072.910004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workbookViewId="0">
      <selection activeCell="N42" sqref="N42"/>
    </sheetView>
  </sheetViews>
  <sheetFormatPr baseColWidth="10" defaultRowHeight="15" x14ac:dyDescent="0.25"/>
  <cols>
    <col min="1" max="3" width="45.7109375" bestFit="1" customWidth="1"/>
    <col min="4" max="4" width="34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58" t="s">
        <v>359</v>
      </c>
      <c r="B1" s="59" t="s">
        <v>43</v>
      </c>
      <c r="C1" s="60" t="s">
        <v>360</v>
      </c>
    </row>
    <row r="2" spans="1:15" ht="15" customHeight="1" x14ac:dyDescent="0.35">
      <c r="A2" s="61" t="s">
        <v>361</v>
      </c>
      <c r="B2" s="62"/>
      <c r="C2" s="60"/>
    </row>
    <row r="3" spans="1:15" x14ac:dyDescent="0.25">
      <c r="A3">
        <f>COUNTA(A11:A42)+11</f>
        <v>42</v>
      </c>
      <c r="B3" s="63"/>
    </row>
    <row r="4" spans="1:15" x14ac:dyDescent="0.25">
      <c r="A4" s="64" t="s">
        <v>362</v>
      </c>
      <c r="B4" s="65"/>
      <c r="C4" s="66" t="s">
        <v>47</v>
      </c>
    </row>
    <row r="5" spans="1:15" x14ac:dyDescent="0.25">
      <c r="A5" s="67"/>
      <c r="B5" s="67"/>
      <c r="C5" s="68" t="s"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5">
      <c r="A6" s="70" t="s">
        <v>48</v>
      </c>
      <c r="B6" s="71"/>
      <c r="C6" s="70">
        <v>2</v>
      </c>
      <c r="F6">
        <v>2</v>
      </c>
    </row>
    <row r="7" spans="1:15" x14ac:dyDescent="0.25">
      <c r="A7" s="70" t="s">
        <v>363</v>
      </c>
      <c r="B7" s="70" t="s">
        <v>50</v>
      </c>
      <c r="C7" t="str">
        <f>MID(A8,FIND(" ",A8,15)+1,FIND(":",A8,FIND(" ",A8,15))-FIND(" ",A8,15)-1)</f>
        <v>CB-0101</v>
      </c>
      <c r="D7" t="str">
        <f>MID(B8,23,2)</f>
        <v>09</v>
      </c>
      <c r="E7" s="61" t="s">
        <v>361</v>
      </c>
      <c r="F7" s="61" t="s">
        <v>51</v>
      </c>
      <c r="G7" t="str">
        <f>MID(A8,FIND(" ",A8,14)+1,7)</f>
        <v>CB-0101</v>
      </c>
      <c r="H7" t="s">
        <v>52</v>
      </c>
      <c r="I7" t="str">
        <f>VLOOKUP(A2,[1]Hoja1!$B$6:$R$120,17,FALSE)</f>
        <v>12.</v>
      </c>
    </row>
    <row r="8" spans="1:15" ht="21" x14ac:dyDescent="0.25">
      <c r="A8" s="70" t="s">
        <v>53</v>
      </c>
      <c r="B8" s="70" t="s">
        <v>54</v>
      </c>
      <c r="D8" t="str">
        <f>MID(A7,7,150)</f>
        <v>AGUAS DE BOGOTA S.A. E.S.P.</v>
      </c>
      <c r="E8" t="s">
        <v>52</v>
      </c>
    </row>
    <row r="9" spans="1:15" x14ac:dyDescent="0.25">
      <c r="A9" s="70" t="s">
        <v>364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x14ac:dyDescent="0.25">
      <c r="A12" s="74" t="s">
        <v>57</v>
      </c>
      <c r="B12" s="75" t="s">
        <v>58</v>
      </c>
      <c r="C12" s="76" t="s">
        <v>59</v>
      </c>
      <c r="D12" s="77" t="s">
        <v>60</v>
      </c>
      <c r="E12" s="78" t="s">
        <v>61</v>
      </c>
      <c r="F12" s="77" t="s">
        <v>62</v>
      </c>
      <c r="G12" s="77" t="s">
        <v>63</v>
      </c>
      <c r="H12" s="77" t="s">
        <v>64</v>
      </c>
      <c r="I12" s="77" t="s">
        <v>65</v>
      </c>
      <c r="J12" s="78" t="s">
        <v>66</v>
      </c>
      <c r="K12" s="77" t="s">
        <v>67</v>
      </c>
      <c r="L12" s="77"/>
      <c r="M12" s="78" t="s">
        <v>68</v>
      </c>
      <c r="N12" s="77" t="s">
        <v>69</v>
      </c>
      <c r="O12" s="79" t="s">
        <v>70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74</v>
      </c>
      <c r="F13" s="82" t="s">
        <v>75</v>
      </c>
      <c r="G13" s="82" t="s">
        <v>76</v>
      </c>
      <c r="H13" s="82" t="s">
        <v>77</v>
      </c>
      <c r="I13" s="82" t="s">
        <v>65</v>
      </c>
      <c r="J13" s="82" t="s">
        <v>66</v>
      </c>
      <c r="K13" s="82" t="s">
        <v>78</v>
      </c>
      <c r="L13" s="82"/>
      <c r="M13" s="82" t="s">
        <v>79</v>
      </c>
      <c r="N13" s="82" t="s">
        <v>69</v>
      </c>
      <c r="O13" s="83" t="s">
        <v>70</v>
      </c>
    </row>
    <row r="14" spans="1:15" x14ac:dyDescent="0.25">
      <c r="A14" s="84" t="s">
        <v>361</v>
      </c>
      <c r="B14" s="84" t="s">
        <v>80</v>
      </c>
      <c r="C14" s="85" t="s">
        <v>81</v>
      </c>
      <c r="D14" s="85" t="s">
        <v>223</v>
      </c>
      <c r="E14" s="86">
        <v>0</v>
      </c>
      <c r="F14" s="86">
        <v>0</v>
      </c>
      <c r="G14" s="86">
        <v>8870507898</v>
      </c>
      <c r="H14" s="86">
        <v>8870507898</v>
      </c>
      <c r="I14" s="86">
        <v>0</v>
      </c>
      <c r="J14" s="86">
        <v>8870507898</v>
      </c>
      <c r="K14" s="86">
        <v>1</v>
      </c>
      <c r="L14" s="86"/>
      <c r="M14" s="86">
        <v>0</v>
      </c>
      <c r="N14" s="86">
        <v>0</v>
      </c>
      <c r="O14" s="87">
        <v>0</v>
      </c>
    </row>
    <row r="15" spans="1:15" x14ac:dyDescent="0.25">
      <c r="A15" s="84" t="s">
        <v>361</v>
      </c>
      <c r="B15" s="84" t="s">
        <v>83</v>
      </c>
      <c r="C15" s="85" t="s">
        <v>84</v>
      </c>
      <c r="D15" s="85" t="s">
        <v>175</v>
      </c>
      <c r="E15" s="86">
        <v>153458827219</v>
      </c>
      <c r="F15" s="86">
        <v>0</v>
      </c>
      <c r="G15" s="86">
        <v>19382969</v>
      </c>
      <c r="H15" s="86">
        <v>153478210188</v>
      </c>
      <c r="I15" s="86">
        <v>10691323806.18</v>
      </c>
      <c r="J15" s="86">
        <v>98403551309.740005</v>
      </c>
      <c r="K15" s="86">
        <v>0.64</v>
      </c>
      <c r="L15" s="86"/>
      <c r="M15" s="86">
        <v>55074658878.260002</v>
      </c>
      <c r="N15" s="86">
        <v>0</v>
      </c>
      <c r="O15" s="87">
        <v>0</v>
      </c>
    </row>
    <row r="16" spans="1:15" x14ac:dyDescent="0.25">
      <c r="A16" s="84" t="s">
        <v>361</v>
      </c>
      <c r="B16" s="84" t="s">
        <v>86</v>
      </c>
      <c r="C16" s="85" t="s">
        <v>365</v>
      </c>
      <c r="D16" s="85" t="s">
        <v>1</v>
      </c>
      <c r="E16" s="86">
        <v>153416571820</v>
      </c>
      <c r="F16" s="86">
        <v>0</v>
      </c>
      <c r="G16" s="86">
        <v>19382969</v>
      </c>
      <c r="H16" s="86">
        <v>153435954789</v>
      </c>
      <c r="I16" s="86">
        <v>10640040911.66</v>
      </c>
      <c r="J16" s="86">
        <v>98258437107.350006</v>
      </c>
      <c r="K16" s="86">
        <v>0.64</v>
      </c>
      <c r="L16" s="86"/>
      <c r="M16" s="86">
        <v>55177517681.650002</v>
      </c>
      <c r="N16" s="86">
        <v>0</v>
      </c>
      <c r="O16" s="87">
        <v>0</v>
      </c>
    </row>
    <row r="17" spans="1:15" x14ac:dyDescent="0.25">
      <c r="A17" s="84" t="s">
        <v>361</v>
      </c>
      <c r="B17" s="84" t="s">
        <v>89</v>
      </c>
      <c r="C17" s="85" t="s">
        <v>366</v>
      </c>
      <c r="D17" s="85" t="s">
        <v>263</v>
      </c>
      <c r="E17" s="86">
        <v>153416571820</v>
      </c>
      <c r="F17" s="86">
        <v>0</v>
      </c>
      <c r="G17" s="86">
        <v>19382969</v>
      </c>
      <c r="H17" s="86">
        <v>153435954789</v>
      </c>
      <c r="I17" s="86">
        <v>10640040911.66</v>
      </c>
      <c r="J17" s="86">
        <v>98258437107.350006</v>
      </c>
      <c r="K17" s="86">
        <v>0.64</v>
      </c>
      <c r="L17" s="86"/>
      <c r="M17" s="86">
        <v>55177517681.650002</v>
      </c>
      <c r="N17" s="86">
        <v>0</v>
      </c>
      <c r="O17" s="87">
        <v>0</v>
      </c>
    </row>
    <row r="18" spans="1:15" x14ac:dyDescent="0.25">
      <c r="A18" s="84" t="s">
        <v>361</v>
      </c>
      <c r="B18" s="84" t="s">
        <v>367</v>
      </c>
      <c r="C18" s="85" t="s">
        <v>368</v>
      </c>
      <c r="D18" s="85" t="s">
        <v>319</v>
      </c>
      <c r="E18" s="86">
        <v>153416571820</v>
      </c>
      <c r="F18" s="86">
        <v>0</v>
      </c>
      <c r="G18" s="86">
        <v>19382969</v>
      </c>
      <c r="H18" s="86">
        <v>153435954789</v>
      </c>
      <c r="I18" s="86">
        <v>10640040911.66</v>
      </c>
      <c r="J18" s="86">
        <v>98258437107.350006</v>
      </c>
      <c r="K18" s="86">
        <v>0.64</v>
      </c>
      <c r="L18" s="86"/>
      <c r="M18" s="86">
        <v>55177517681.650002</v>
      </c>
      <c r="N18" s="86">
        <v>0</v>
      </c>
      <c r="O18" s="87">
        <v>0</v>
      </c>
    </row>
    <row r="19" spans="1:15" x14ac:dyDescent="0.25">
      <c r="A19" s="84" t="s">
        <v>361</v>
      </c>
      <c r="B19" s="84" t="s">
        <v>369</v>
      </c>
      <c r="C19" s="85" t="s">
        <v>370</v>
      </c>
      <c r="D19" s="85" t="s">
        <v>371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313831680</v>
      </c>
      <c r="K19" s="86">
        <v>0</v>
      </c>
      <c r="L19" s="86"/>
      <c r="M19" s="86">
        <v>-313831680</v>
      </c>
      <c r="N19" s="86">
        <v>0</v>
      </c>
      <c r="O19" s="87">
        <v>0</v>
      </c>
    </row>
    <row r="20" spans="1:15" x14ac:dyDescent="0.25">
      <c r="A20" s="84" t="s">
        <v>361</v>
      </c>
      <c r="B20" s="84" t="s">
        <v>372</v>
      </c>
      <c r="C20" s="85" t="s">
        <v>373</v>
      </c>
      <c r="D20" s="85" t="s">
        <v>374</v>
      </c>
      <c r="E20" s="86">
        <v>22402670785</v>
      </c>
      <c r="F20" s="86">
        <v>0</v>
      </c>
      <c r="G20" s="86">
        <v>0</v>
      </c>
      <c r="H20" s="86">
        <v>22402670785</v>
      </c>
      <c r="I20" s="86">
        <v>1647293821.3900001</v>
      </c>
      <c r="J20" s="86">
        <v>15930154181.540001</v>
      </c>
      <c r="K20" s="86">
        <v>0.71</v>
      </c>
      <c r="L20" s="86"/>
      <c r="M20" s="86">
        <v>6472516603.46</v>
      </c>
      <c r="N20" s="86">
        <v>0</v>
      </c>
      <c r="O20" s="87">
        <v>0</v>
      </c>
    </row>
    <row r="21" spans="1:15" x14ac:dyDescent="0.25">
      <c r="A21" s="84" t="s">
        <v>361</v>
      </c>
      <c r="B21" s="84" t="s">
        <v>375</v>
      </c>
      <c r="C21" s="85" t="s">
        <v>376</v>
      </c>
      <c r="D21" s="85" t="s">
        <v>377</v>
      </c>
      <c r="E21" s="86">
        <v>73582635145</v>
      </c>
      <c r="F21" s="86">
        <v>0</v>
      </c>
      <c r="G21" s="86">
        <v>0</v>
      </c>
      <c r="H21" s="86">
        <v>73582635145</v>
      </c>
      <c r="I21" s="86">
        <v>5288680163.4099998</v>
      </c>
      <c r="J21" s="86">
        <v>51463521851.120003</v>
      </c>
      <c r="K21" s="86">
        <v>0.7</v>
      </c>
      <c r="L21" s="86"/>
      <c r="M21" s="86">
        <v>22119113293.880001</v>
      </c>
      <c r="N21" s="86">
        <v>0</v>
      </c>
      <c r="O21" s="87">
        <v>0</v>
      </c>
    </row>
    <row r="22" spans="1:15" x14ac:dyDescent="0.25">
      <c r="A22" s="84" t="s">
        <v>361</v>
      </c>
      <c r="B22" s="84" t="s">
        <v>378</v>
      </c>
      <c r="C22" s="85" t="s">
        <v>379</v>
      </c>
      <c r="D22" s="85" t="s">
        <v>380</v>
      </c>
      <c r="E22" s="86">
        <v>10676808705</v>
      </c>
      <c r="F22" s="86">
        <v>0</v>
      </c>
      <c r="G22" s="86">
        <v>0</v>
      </c>
      <c r="H22" s="86">
        <v>10676808705</v>
      </c>
      <c r="I22" s="86">
        <v>780297073.28999996</v>
      </c>
      <c r="J22" s="86">
        <v>7559441502.9099998</v>
      </c>
      <c r="K22" s="86">
        <v>0.71</v>
      </c>
      <c r="L22" s="86"/>
      <c r="M22" s="86">
        <v>3117367202.0900002</v>
      </c>
      <c r="N22" s="86">
        <v>0</v>
      </c>
      <c r="O22" s="87">
        <v>0</v>
      </c>
    </row>
    <row r="23" spans="1:15" x14ac:dyDescent="0.25">
      <c r="A23" s="84" t="s">
        <v>361</v>
      </c>
      <c r="B23" s="84" t="s">
        <v>381</v>
      </c>
      <c r="C23" s="85" t="s">
        <v>382</v>
      </c>
      <c r="D23" s="85" t="s">
        <v>383</v>
      </c>
      <c r="E23" s="86">
        <v>9035842529</v>
      </c>
      <c r="F23" s="86">
        <v>0</v>
      </c>
      <c r="G23" s="86">
        <v>0</v>
      </c>
      <c r="H23" s="86">
        <v>9035842529</v>
      </c>
      <c r="I23" s="86">
        <v>693597398.48000002</v>
      </c>
      <c r="J23" s="86">
        <v>6624548088.3599997</v>
      </c>
      <c r="K23" s="86">
        <v>0.73</v>
      </c>
      <c r="L23" s="86"/>
      <c r="M23" s="86">
        <v>2411294440.6399999</v>
      </c>
      <c r="N23" s="86">
        <v>0</v>
      </c>
      <c r="O23" s="87">
        <v>0</v>
      </c>
    </row>
    <row r="24" spans="1:15" x14ac:dyDescent="0.25">
      <c r="A24" s="84" t="s">
        <v>361</v>
      </c>
      <c r="B24" s="84" t="s">
        <v>384</v>
      </c>
      <c r="C24" s="85" t="s">
        <v>385</v>
      </c>
      <c r="D24" s="85" t="s">
        <v>386</v>
      </c>
      <c r="E24" s="86">
        <v>4003966696</v>
      </c>
      <c r="F24" s="86">
        <v>0</v>
      </c>
      <c r="G24" s="86">
        <v>0</v>
      </c>
      <c r="H24" s="86">
        <v>4003966696</v>
      </c>
      <c r="I24" s="86">
        <v>260099024.43000001</v>
      </c>
      <c r="J24" s="86">
        <v>2612759387.5300002</v>
      </c>
      <c r="K24" s="86">
        <v>0.65</v>
      </c>
      <c r="L24" s="86"/>
      <c r="M24" s="86">
        <v>1391207308.47</v>
      </c>
      <c r="N24" s="86">
        <v>0</v>
      </c>
      <c r="O24" s="87">
        <v>0</v>
      </c>
    </row>
    <row r="25" spans="1:15" x14ac:dyDescent="0.25">
      <c r="A25" s="84" t="s">
        <v>361</v>
      </c>
      <c r="B25" s="84" t="s">
        <v>387</v>
      </c>
      <c r="C25" s="85" t="s">
        <v>388</v>
      </c>
      <c r="D25" s="85" t="s">
        <v>389</v>
      </c>
      <c r="E25" s="86">
        <v>976218450</v>
      </c>
      <c r="F25" s="86">
        <v>0</v>
      </c>
      <c r="G25" s="86">
        <v>0</v>
      </c>
      <c r="H25" s="86">
        <v>976218450</v>
      </c>
      <c r="I25" s="86">
        <v>32492800</v>
      </c>
      <c r="J25" s="86">
        <v>83118050</v>
      </c>
      <c r="K25" s="86">
        <v>0.09</v>
      </c>
      <c r="L25" s="86"/>
      <c r="M25" s="86">
        <v>893100400</v>
      </c>
      <c r="N25" s="86">
        <v>0</v>
      </c>
      <c r="O25" s="87">
        <v>0</v>
      </c>
    </row>
    <row r="26" spans="1:15" x14ac:dyDescent="0.25">
      <c r="A26" s="84" t="s">
        <v>361</v>
      </c>
      <c r="B26" s="84" t="s">
        <v>390</v>
      </c>
      <c r="C26" s="85" t="s">
        <v>391</v>
      </c>
      <c r="D26" s="85" t="s">
        <v>392</v>
      </c>
      <c r="E26" s="86">
        <v>446271291</v>
      </c>
      <c r="F26" s="86">
        <v>0</v>
      </c>
      <c r="G26" s="86">
        <v>0</v>
      </c>
      <c r="H26" s="86">
        <v>446271291</v>
      </c>
      <c r="I26" s="86">
        <v>9400000</v>
      </c>
      <c r="J26" s="86">
        <v>26286196</v>
      </c>
      <c r="K26" s="86">
        <v>0.06</v>
      </c>
      <c r="L26" s="86"/>
      <c r="M26" s="86">
        <v>419985095</v>
      </c>
      <c r="N26" s="86">
        <v>0</v>
      </c>
      <c r="O26" s="87">
        <v>0</v>
      </c>
    </row>
    <row r="27" spans="1:15" x14ac:dyDescent="0.25">
      <c r="A27" s="84" t="s">
        <v>361</v>
      </c>
      <c r="B27" s="84" t="s">
        <v>393</v>
      </c>
      <c r="C27" s="85" t="s">
        <v>394</v>
      </c>
      <c r="D27" s="85" t="s">
        <v>395</v>
      </c>
      <c r="E27" s="86">
        <v>502055203</v>
      </c>
      <c r="F27" s="86">
        <v>0</v>
      </c>
      <c r="G27" s="86">
        <v>0</v>
      </c>
      <c r="H27" s="86">
        <v>502055203</v>
      </c>
      <c r="I27" s="86">
        <v>16520000</v>
      </c>
      <c r="J27" s="86">
        <v>403654978</v>
      </c>
      <c r="K27" s="86">
        <v>0.8</v>
      </c>
      <c r="L27" s="86"/>
      <c r="M27" s="86">
        <v>98400225</v>
      </c>
      <c r="N27" s="86">
        <v>0</v>
      </c>
      <c r="O27" s="87">
        <v>0</v>
      </c>
    </row>
    <row r="28" spans="1:15" x14ac:dyDescent="0.25">
      <c r="A28" s="84" t="s">
        <v>361</v>
      </c>
      <c r="B28" s="84" t="s">
        <v>396</v>
      </c>
      <c r="C28" s="85" t="s">
        <v>397</v>
      </c>
      <c r="D28" s="85" t="s">
        <v>398</v>
      </c>
      <c r="E28" s="86">
        <v>3072604813</v>
      </c>
      <c r="F28" s="86">
        <v>0</v>
      </c>
      <c r="G28" s="86">
        <v>0</v>
      </c>
      <c r="H28" s="86">
        <v>3072604813</v>
      </c>
      <c r="I28" s="86">
        <v>345336552.16000003</v>
      </c>
      <c r="J28" s="86">
        <v>3254137326.1199999</v>
      </c>
      <c r="K28" s="86">
        <v>1.06</v>
      </c>
      <c r="L28" s="86"/>
      <c r="M28" s="86">
        <v>-181532513.12</v>
      </c>
      <c r="N28" s="86">
        <v>0</v>
      </c>
      <c r="O28" s="87">
        <v>0</v>
      </c>
    </row>
    <row r="29" spans="1:15" x14ac:dyDescent="0.25">
      <c r="A29" s="84" t="s">
        <v>361</v>
      </c>
      <c r="B29" s="84" t="s">
        <v>399</v>
      </c>
      <c r="C29" s="85" t="s">
        <v>400</v>
      </c>
      <c r="D29" s="85" t="s">
        <v>401</v>
      </c>
      <c r="E29" s="86">
        <v>1915072296</v>
      </c>
      <c r="F29" s="86">
        <v>0</v>
      </c>
      <c r="G29" s="86">
        <v>0</v>
      </c>
      <c r="H29" s="86">
        <v>1915072296</v>
      </c>
      <c r="I29" s="86">
        <v>253561965.16</v>
      </c>
      <c r="J29" s="86">
        <v>2373377906.1199999</v>
      </c>
      <c r="K29" s="86">
        <v>1.24</v>
      </c>
      <c r="L29" s="86"/>
      <c r="M29" s="86">
        <v>-458305610.12</v>
      </c>
      <c r="N29" s="86">
        <v>0</v>
      </c>
      <c r="O29" s="87">
        <v>0</v>
      </c>
    </row>
    <row r="30" spans="1:15" x14ac:dyDescent="0.25">
      <c r="A30" s="84" t="s">
        <v>361</v>
      </c>
      <c r="B30" s="84" t="s">
        <v>402</v>
      </c>
      <c r="C30" s="85" t="s">
        <v>403</v>
      </c>
      <c r="D30" s="85" t="s">
        <v>404</v>
      </c>
      <c r="E30" s="86">
        <v>1157532517</v>
      </c>
      <c r="F30" s="86">
        <v>0</v>
      </c>
      <c r="G30" s="86">
        <v>0</v>
      </c>
      <c r="H30" s="86">
        <v>1157532517</v>
      </c>
      <c r="I30" s="86">
        <v>91774587</v>
      </c>
      <c r="J30" s="86">
        <v>880759420</v>
      </c>
      <c r="K30" s="86">
        <v>0.76</v>
      </c>
      <c r="L30" s="86"/>
      <c r="M30" s="86">
        <v>276773097</v>
      </c>
      <c r="N30" s="86">
        <v>0</v>
      </c>
      <c r="O30" s="87">
        <v>0</v>
      </c>
    </row>
    <row r="31" spans="1:15" x14ac:dyDescent="0.25">
      <c r="A31" s="84" t="s">
        <v>361</v>
      </c>
      <c r="B31" s="84" t="s">
        <v>405</v>
      </c>
      <c r="C31" s="85" t="s">
        <v>406</v>
      </c>
      <c r="D31" s="85" t="s">
        <v>407</v>
      </c>
      <c r="E31" s="86">
        <v>1731356456</v>
      </c>
      <c r="F31" s="86">
        <v>0</v>
      </c>
      <c r="G31" s="86">
        <v>0</v>
      </c>
      <c r="H31" s="86">
        <v>1731356456</v>
      </c>
      <c r="I31" s="86">
        <v>415772057</v>
      </c>
      <c r="J31" s="86">
        <v>1805036509</v>
      </c>
      <c r="K31" s="86">
        <v>1.04</v>
      </c>
      <c r="L31" s="86"/>
      <c r="M31" s="86">
        <v>-73680053</v>
      </c>
      <c r="N31" s="86">
        <v>0</v>
      </c>
      <c r="O31" s="87">
        <v>0</v>
      </c>
    </row>
    <row r="32" spans="1:15" x14ac:dyDescent="0.25">
      <c r="A32" s="84" t="s">
        <v>361</v>
      </c>
      <c r="B32" s="84" t="s">
        <v>408</v>
      </c>
      <c r="C32" s="85" t="s">
        <v>409</v>
      </c>
      <c r="D32" s="85" t="s">
        <v>410</v>
      </c>
      <c r="E32" s="86">
        <v>187833244</v>
      </c>
      <c r="F32" s="86">
        <v>0</v>
      </c>
      <c r="G32" s="86">
        <v>0</v>
      </c>
      <c r="H32" s="86">
        <v>187833244</v>
      </c>
      <c r="I32" s="86">
        <v>1653156</v>
      </c>
      <c r="J32" s="86">
        <v>103242043.78</v>
      </c>
      <c r="K32" s="86">
        <v>0.55000000000000004</v>
      </c>
      <c r="L32" s="86"/>
      <c r="M32" s="86">
        <v>84591200.219999999</v>
      </c>
      <c r="N32" s="86">
        <v>0</v>
      </c>
      <c r="O32" s="87">
        <v>0</v>
      </c>
    </row>
    <row r="33" spans="1:15" x14ac:dyDescent="0.25">
      <c r="A33" s="84" t="s">
        <v>361</v>
      </c>
      <c r="B33" s="84" t="s">
        <v>411</v>
      </c>
      <c r="C33" s="85" t="s">
        <v>412</v>
      </c>
      <c r="D33" s="85" t="s">
        <v>413</v>
      </c>
      <c r="E33" s="86">
        <v>0</v>
      </c>
      <c r="F33" s="86">
        <v>0</v>
      </c>
      <c r="G33" s="86">
        <v>0</v>
      </c>
      <c r="H33" s="86">
        <v>0</v>
      </c>
      <c r="I33" s="86">
        <v>376281528.75</v>
      </c>
      <c r="J33" s="86">
        <v>4263857039.7800002</v>
      </c>
      <c r="K33" s="86">
        <v>0</v>
      </c>
      <c r="L33" s="86"/>
      <c r="M33" s="86">
        <v>-4263857039.7800002</v>
      </c>
      <c r="N33" s="86">
        <v>0</v>
      </c>
      <c r="O33" s="87">
        <v>0</v>
      </c>
    </row>
    <row r="34" spans="1:15" x14ac:dyDescent="0.25">
      <c r="A34" s="84" t="s">
        <v>361</v>
      </c>
      <c r="B34" s="84" t="s">
        <v>414</v>
      </c>
      <c r="C34" s="85" t="s">
        <v>415</v>
      </c>
      <c r="D34" s="85" t="s">
        <v>416</v>
      </c>
      <c r="E34" s="86">
        <v>25200000000</v>
      </c>
      <c r="F34" s="86">
        <v>0</v>
      </c>
      <c r="G34" s="86">
        <v>0</v>
      </c>
      <c r="H34" s="86">
        <v>25200000000</v>
      </c>
      <c r="I34" s="86">
        <v>772617336.75</v>
      </c>
      <c r="J34" s="86">
        <v>2627858655.21</v>
      </c>
      <c r="K34" s="86">
        <v>0.1</v>
      </c>
      <c r="L34" s="86"/>
      <c r="M34" s="86">
        <v>22572141344.790001</v>
      </c>
      <c r="N34" s="86">
        <v>0</v>
      </c>
      <c r="O34" s="87">
        <v>0</v>
      </c>
    </row>
    <row r="35" spans="1:15" x14ac:dyDescent="0.25">
      <c r="A35" s="84" t="s">
        <v>361</v>
      </c>
      <c r="B35" s="84" t="s">
        <v>417</v>
      </c>
      <c r="C35" s="85" t="s">
        <v>418</v>
      </c>
      <c r="D35" s="85" t="s">
        <v>419</v>
      </c>
      <c r="E35" s="86">
        <v>1598308503</v>
      </c>
      <c r="F35" s="86">
        <v>0</v>
      </c>
      <c r="G35" s="86">
        <v>19382969</v>
      </c>
      <c r="H35" s="86">
        <v>1617691472</v>
      </c>
      <c r="I35" s="86">
        <v>0</v>
      </c>
      <c r="J35" s="86">
        <v>1186989618</v>
      </c>
      <c r="K35" s="86">
        <v>0.73</v>
      </c>
      <c r="L35" s="86"/>
      <c r="M35" s="86">
        <v>430701854</v>
      </c>
      <c r="N35" s="86">
        <v>0</v>
      </c>
      <c r="O35" s="87">
        <v>0</v>
      </c>
    </row>
    <row r="36" spans="1:15" x14ac:dyDescent="0.25">
      <c r="A36" s="84" t="s">
        <v>361</v>
      </c>
      <c r="B36" s="84" t="s">
        <v>159</v>
      </c>
      <c r="C36" s="85" t="s">
        <v>420</v>
      </c>
      <c r="D36" s="85" t="s">
        <v>3</v>
      </c>
      <c r="E36" s="86">
        <v>42255399</v>
      </c>
      <c r="F36" s="86">
        <v>0</v>
      </c>
      <c r="G36" s="86">
        <v>0</v>
      </c>
      <c r="H36" s="86">
        <v>42255399</v>
      </c>
      <c r="I36" s="86">
        <v>51282894.520000003</v>
      </c>
      <c r="J36" s="86">
        <v>145114202.38999999</v>
      </c>
      <c r="K36" s="86">
        <v>3.43</v>
      </c>
      <c r="L36" s="86"/>
      <c r="M36" s="86">
        <v>-102858803.39</v>
      </c>
      <c r="N36" s="86">
        <v>0</v>
      </c>
      <c r="O36" s="87">
        <v>0</v>
      </c>
    </row>
    <row r="37" spans="1:15" x14ac:dyDescent="0.25">
      <c r="A37" s="84" t="s">
        <v>361</v>
      </c>
      <c r="B37" s="84" t="s">
        <v>162</v>
      </c>
      <c r="C37" s="85" t="s">
        <v>421</v>
      </c>
      <c r="D37" s="85" t="s">
        <v>422</v>
      </c>
      <c r="E37" s="86">
        <v>42255399</v>
      </c>
      <c r="F37" s="86">
        <v>0</v>
      </c>
      <c r="G37" s="86">
        <v>0</v>
      </c>
      <c r="H37" s="86">
        <v>42255399</v>
      </c>
      <c r="I37" s="86">
        <v>1512661</v>
      </c>
      <c r="J37" s="86">
        <v>22005299.329999998</v>
      </c>
      <c r="K37" s="86">
        <v>0.52</v>
      </c>
      <c r="L37" s="86"/>
      <c r="M37" s="86">
        <v>20250099.670000002</v>
      </c>
      <c r="N37" s="86">
        <v>0</v>
      </c>
      <c r="O37" s="87">
        <v>0</v>
      </c>
    </row>
    <row r="38" spans="1:15" x14ac:dyDescent="0.25">
      <c r="A38" s="84" t="s">
        <v>361</v>
      </c>
      <c r="B38" s="84" t="s">
        <v>423</v>
      </c>
      <c r="C38" s="85" t="s">
        <v>424</v>
      </c>
      <c r="D38" s="85" t="s">
        <v>425</v>
      </c>
      <c r="E38" s="86">
        <v>42255399</v>
      </c>
      <c r="F38" s="86">
        <v>0</v>
      </c>
      <c r="G38" s="86">
        <v>0</v>
      </c>
      <c r="H38" s="86">
        <v>42255399</v>
      </c>
      <c r="I38" s="86">
        <v>1512661</v>
      </c>
      <c r="J38" s="86">
        <v>22005299.329999998</v>
      </c>
      <c r="K38" s="86">
        <v>0.52</v>
      </c>
      <c r="L38" s="86"/>
      <c r="M38" s="86">
        <v>20250099.670000002</v>
      </c>
      <c r="N38" s="86">
        <v>0</v>
      </c>
      <c r="O38" s="87">
        <v>0</v>
      </c>
    </row>
    <row r="39" spans="1:15" x14ac:dyDescent="0.25">
      <c r="A39" s="84" t="s">
        <v>361</v>
      </c>
      <c r="B39" s="84" t="s">
        <v>426</v>
      </c>
      <c r="C39" s="85" t="s">
        <v>427</v>
      </c>
      <c r="D39" s="85" t="s">
        <v>428</v>
      </c>
      <c r="E39" s="86">
        <v>42255399</v>
      </c>
      <c r="F39" s="86">
        <v>0</v>
      </c>
      <c r="G39" s="86">
        <v>0</v>
      </c>
      <c r="H39" s="86">
        <v>42255399</v>
      </c>
      <c r="I39" s="86">
        <v>1512661</v>
      </c>
      <c r="J39" s="86">
        <v>22005299.329999998</v>
      </c>
      <c r="K39" s="86">
        <v>0.52</v>
      </c>
      <c r="L39" s="86"/>
      <c r="M39" s="86">
        <v>20250099.670000002</v>
      </c>
      <c r="N39" s="86">
        <v>0</v>
      </c>
      <c r="O39" s="87">
        <v>0</v>
      </c>
    </row>
    <row r="40" spans="1:15" x14ac:dyDescent="0.25">
      <c r="A40" s="84" t="s">
        <v>361</v>
      </c>
      <c r="B40" s="84" t="s">
        <v>429</v>
      </c>
      <c r="C40" s="85" t="s">
        <v>430</v>
      </c>
      <c r="D40" s="85" t="s">
        <v>431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6">
        <v>0</v>
      </c>
      <c r="L40" s="86"/>
      <c r="M40" s="86">
        <v>0</v>
      </c>
      <c r="N40" s="86">
        <v>0</v>
      </c>
      <c r="O40" s="87">
        <v>0</v>
      </c>
    </row>
    <row r="41" spans="1:15" x14ac:dyDescent="0.25">
      <c r="A41" s="84" t="s">
        <v>361</v>
      </c>
      <c r="B41" s="84" t="s">
        <v>165</v>
      </c>
      <c r="C41" s="85" t="s">
        <v>432</v>
      </c>
      <c r="D41" s="85" t="s">
        <v>433</v>
      </c>
      <c r="E41" s="86">
        <v>0</v>
      </c>
      <c r="F41" s="86">
        <v>0</v>
      </c>
      <c r="G41" s="86">
        <v>0</v>
      </c>
      <c r="H41" s="86">
        <v>0</v>
      </c>
      <c r="I41" s="86">
        <v>49770233.520000003</v>
      </c>
      <c r="J41" s="86">
        <v>123108903.06</v>
      </c>
      <c r="K41" s="86">
        <v>0</v>
      </c>
      <c r="L41" s="86"/>
      <c r="M41" s="86">
        <v>-123108903.06</v>
      </c>
      <c r="N41" s="86">
        <v>0</v>
      </c>
      <c r="O41" s="87">
        <v>0</v>
      </c>
    </row>
    <row r="42" spans="1:15" ht="15.75" thickBot="1" x14ac:dyDescent="0.3">
      <c r="A42" s="84" t="s">
        <v>361</v>
      </c>
      <c r="B42" s="84" t="s">
        <v>434</v>
      </c>
      <c r="C42" s="89" t="s">
        <v>435</v>
      </c>
      <c r="D42" s="89" t="s">
        <v>436</v>
      </c>
      <c r="E42" s="90">
        <v>153458827219</v>
      </c>
      <c r="F42" s="90">
        <v>0</v>
      </c>
      <c r="G42" s="90">
        <v>8889890867</v>
      </c>
      <c r="H42" s="90">
        <v>162348718086</v>
      </c>
      <c r="I42" s="90">
        <v>10691323806.18</v>
      </c>
      <c r="J42" s="90">
        <v>107274059207.74001</v>
      </c>
      <c r="K42" s="90">
        <v>0.66</v>
      </c>
      <c r="L42" s="90"/>
      <c r="M42" s="90">
        <v>55074658878.260002</v>
      </c>
      <c r="N42" s="90">
        <v>0</v>
      </c>
      <c r="O42" s="9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showGridLines="0" workbookViewId="0">
      <selection activeCell="N42" sqref="N42"/>
    </sheetView>
  </sheetViews>
  <sheetFormatPr baseColWidth="10" defaultRowHeight="15" x14ac:dyDescent="0.25"/>
  <cols>
    <col min="1" max="3" width="45.7109375" bestFit="1" customWidth="1"/>
    <col min="4" max="4" width="30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58" t="s">
        <v>437</v>
      </c>
      <c r="B1" s="59" t="s">
        <v>43</v>
      </c>
      <c r="C1" s="60" t="s">
        <v>438</v>
      </c>
    </row>
    <row r="2" spans="1:15" ht="15" customHeight="1" x14ac:dyDescent="0.35">
      <c r="A2" s="61" t="s">
        <v>439</v>
      </c>
      <c r="B2" s="62"/>
      <c r="C2" s="60"/>
    </row>
    <row r="3" spans="1:15" x14ac:dyDescent="0.25">
      <c r="A3">
        <f>COUNTA(A11:A72)+11</f>
        <v>72</v>
      </c>
      <c r="B3" s="63"/>
    </row>
    <row r="4" spans="1:15" x14ac:dyDescent="0.25">
      <c r="A4" s="64" t="s">
        <v>440</v>
      </c>
      <c r="B4" s="65"/>
      <c r="C4" s="66" t="s">
        <v>47</v>
      </c>
    </row>
    <row r="5" spans="1:15" x14ac:dyDescent="0.25">
      <c r="A5" s="67"/>
      <c r="B5" s="67"/>
      <c r="C5" s="68" t="s"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5">
      <c r="A6" s="70" t="s">
        <v>48</v>
      </c>
      <c r="B6" s="71"/>
      <c r="C6" s="70">
        <v>2</v>
      </c>
      <c r="F6">
        <v>2</v>
      </c>
    </row>
    <row r="7" spans="1:15" ht="21" x14ac:dyDescent="0.25">
      <c r="A7" s="70" t="s">
        <v>441</v>
      </c>
      <c r="B7" s="70" t="s">
        <v>50</v>
      </c>
      <c r="C7" t="str">
        <f>MID(A8,FIND(" ",A8,15)+1,FIND(":",A8,FIND(" ",A8,15))-FIND(" ",A8,15)-1)</f>
        <v>CB-0101</v>
      </c>
      <c r="D7" t="str">
        <f>MID(B8,23,2)</f>
        <v>09</v>
      </c>
      <c r="E7" s="61" t="s">
        <v>439</v>
      </c>
      <c r="F7" s="61" t="s">
        <v>51</v>
      </c>
      <c r="G7" t="str">
        <f>MID(A8,FIND(" ",A8,14)+1,7)</f>
        <v>CB-0101</v>
      </c>
      <c r="H7" t="s">
        <v>52</v>
      </c>
      <c r="I7" t="str">
        <f>VLOOKUP(A2,[1]Hoja1!$B$6:$R$120,17,FALSE)</f>
        <v>12.</v>
      </c>
    </row>
    <row r="8" spans="1:15" ht="21" x14ac:dyDescent="0.25">
      <c r="A8" s="70" t="s">
        <v>53</v>
      </c>
      <c r="B8" s="70" t="s">
        <v>54</v>
      </c>
      <c r="D8" t="str">
        <f>MID(A7,7,150)</f>
        <v>EMPRESA DE ACUEDUCTO Y ALCANTARILLADO DE BOGOTA -EAAB ESP-</v>
      </c>
      <c r="E8" t="s">
        <v>52</v>
      </c>
    </row>
    <row r="9" spans="1:15" x14ac:dyDescent="0.25">
      <c r="A9" s="70" t="s">
        <v>442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x14ac:dyDescent="0.25">
      <c r="A12" s="74" t="s">
        <v>57</v>
      </c>
      <c r="B12" s="75" t="s">
        <v>58</v>
      </c>
      <c r="C12" s="76" t="s">
        <v>59</v>
      </c>
      <c r="D12" s="77" t="s">
        <v>60</v>
      </c>
      <c r="E12" s="78" t="s">
        <v>61</v>
      </c>
      <c r="F12" s="77" t="s">
        <v>62</v>
      </c>
      <c r="G12" s="77" t="s">
        <v>63</v>
      </c>
      <c r="H12" s="77" t="s">
        <v>64</v>
      </c>
      <c r="I12" s="77" t="s">
        <v>65</v>
      </c>
      <c r="J12" s="78" t="s">
        <v>66</v>
      </c>
      <c r="K12" s="77" t="s">
        <v>67</v>
      </c>
      <c r="L12" s="77"/>
      <c r="M12" s="78" t="s">
        <v>68</v>
      </c>
      <c r="N12" s="77" t="s">
        <v>69</v>
      </c>
      <c r="O12" s="79" t="s">
        <v>70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74</v>
      </c>
      <c r="F13" s="82" t="s">
        <v>75</v>
      </c>
      <c r="G13" s="82" t="s">
        <v>76</v>
      </c>
      <c r="H13" s="82" t="s">
        <v>77</v>
      </c>
      <c r="I13" s="82" t="s">
        <v>65</v>
      </c>
      <c r="J13" s="82" t="s">
        <v>66</v>
      </c>
      <c r="K13" s="82" t="s">
        <v>78</v>
      </c>
      <c r="L13" s="82"/>
      <c r="M13" s="82" t="s">
        <v>79</v>
      </c>
      <c r="N13" s="82" t="s">
        <v>69</v>
      </c>
      <c r="O13" s="83" t="s">
        <v>70</v>
      </c>
    </row>
    <row r="14" spans="1:15" x14ac:dyDescent="0.25">
      <c r="A14" s="84" t="s">
        <v>439</v>
      </c>
      <c r="B14" s="84" t="s">
        <v>310</v>
      </c>
      <c r="C14" s="85" t="s">
        <v>311</v>
      </c>
      <c r="D14" s="85" t="s">
        <v>443</v>
      </c>
      <c r="E14" s="86">
        <v>2398011840000</v>
      </c>
      <c r="F14" s="86">
        <v>108828742347</v>
      </c>
      <c r="G14" s="86">
        <v>151977417961</v>
      </c>
      <c r="H14" s="86">
        <v>2549989257961</v>
      </c>
      <c r="I14" s="86">
        <v>193768432077</v>
      </c>
      <c r="J14" s="86">
        <v>2130392942276</v>
      </c>
      <c r="K14" s="86">
        <v>84</v>
      </c>
      <c r="L14" s="86"/>
      <c r="M14" s="86">
        <v>419596315685</v>
      </c>
      <c r="N14" s="86">
        <v>0</v>
      </c>
      <c r="O14" s="87">
        <v>0</v>
      </c>
    </row>
    <row r="15" spans="1:15" x14ac:dyDescent="0.25">
      <c r="A15" s="84" t="s">
        <v>439</v>
      </c>
      <c r="B15" s="84" t="s">
        <v>80</v>
      </c>
      <c r="C15" s="85" t="s">
        <v>253</v>
      </c>
      <c r="D15" s="85" t="s">
        <v>223</v>
      </c>
      <c r="E15" s="86">
        <v>723939539000</v>
      </c>
      <c r="F15" s="86">
        <v>0</v>
      </c>
      <c r="G15" s="86">
        <v>-75336554880</v>
      </c>
      <c r="H15" s="86">
        <v>648602984120</v>
      </c>
      <c r="I15" s="86">
        <v>0</v>
      </c>
      <c r="J15" s="86">
        <v>648602984120</v>
      </c>
      <c r="K15" s="86">
        <v>100</v>
      </c>
      <c r="L15" s="86"/>
      <c r="M15" s="86">
        <v>0</v>
      </c>
      <c r="N15" s="86">
        <v>0</v>
      </c>
      <c r="O15" s="87">
        <v>0</v>
      </c>
    </row>
    <row r="16" spans="1:15" x14ac:dyDescent="0.25">
      <c r="A16" s="84" t="s">
        <v>439</v>
      </c>
      <c r="B16" s="84" t="s">
        <v>83</v>
      </c>
      <c r="C16" s="85" t="s">
        <v>260</v>
      </c>
      <c r="D16" s="85" t="s">
        <v>175</v>
      </c>
      <c r="E16" s="86">
        <v>1674072301000</v>
      </c>
      <c r="F16" s="86">
        <v>108828742347</v>
      </c>
      <c r="G16" s="86">
        <v>227313972841</v>
      </c>
      <c r="H16" s="86">
        <v>1901386273841</v>
      </c>
      <c r="I16" s="86">
        <v>193768432077</v>
      </c>
      <c r="J16" s="86">
        <v>1481789958156</v>
      </c>
      <c r="K16" s="86">
        <v>78</v>
      </c>
      <c r="L16" s="86"/>
      <c r="M16" s="86">
        <v>419596315685</v>
      </c>
      <c r="N16" s="86">
        <v>0</v>
      </c>
      <c r="O16" s="87">
        <v>0</v>
      </c>
    </row>
    <row r="17" spans="1:15" x14ac:dyDescent="0.25">
      <c r="A17" s="84" t="s">
        <v>439</v>
      </c>
      <c r="B17" s="84" t="s">
        <v>86</v>
      </c>
      <c r="C17" s="85" t="s">
        <v>261</v>
      </c>
      <c r="D17" s="85" t="s">
        <v>1</v>
      </c>
      <c r="E17" s="86">
        <v>1288277213000</v>
      </c>
      <c r="F17" s="86">
        <v>58731742347</v>
      </c>
      <c r="G17" s="86">
        <v>95057881460</v>
      </c>
      <c r="H17" s="86">
        <v>1383335094460</v>
      </c>
      <c r="I17" s="86">
        <v>138404432381</v>
      </c>
      <c r="J17" s="86">
        <v>1118665780780</v>
      </c>
      <c r="K17" s="86">
        <v>81</v>
      </c>
      <c r="L17" s="86"/>
      <c r="M17" s="86">
        <v>264669313680</v>
      </c>
      <c r="N17" s="86">
        <v>0</v>
      </c>
      <c r="O17" s="87">
        <v>0</v>
      </c>
    </row>
    <row r="18" spans="1:15" x14ac:dyDescent="0.25">
      <c r="A18" s="84" t="s">
        <v>439</v>
      </c>
      <c r="B18" s="84" t="s">
        <v>89</v>
      </c>
      <c r="C18" s="85" t="s">
        <v>262</v>
      </c>
      <c r="D18" s="85" t="s">
        <v>263</v>
      </c>
      <c r="E18" s="86">
        <v>1288277213000</v>
      </c>
      <c r="F18" s="86">
        <v>58731742347</v>
      </c>
      <c r="G18" s="86">
        <v>95057881460</v>
      </c>
      <c r="H18" s="86">
        <v>1383335094460</v>
      </c>
      <c r="I18" s="86">
        <v>138404432381</v>
      </c>
      <c r="J18" s="86">
        <v>1118665780780</v>
      </c>
      <c r="K18" s="86">
        <v>81</v>
      </c>
      <c r="L18" s="86"/>
      <c r="M18" s="86">
        <v>264669313680</v>
      </c>
      <c r="N18" s="86">
        <v>0</v>
      </c>
      <c r="O18" s="87">
        <v>0</v>
      </c>
    </row>
    <row r="19" spans="1:15" x14ac:dyDescent="0.25">
      <c r="A19" s="84" t="s">
        <v>439</v>
      </c>
      <c r="B19" s="84" t="s">
        <v>141</v>
      </c>
      <c r="C19" s="85" t="s">
        <v>444</v>
      </c>
      <c r="D19" s="85" t="s">
        <v>319</v>
      </c>
      <c r="E19" s="86">
        <v>1276525981000</v>
      </c>
      <c r="F19" s="86">
        <v>58731742347</v>
      </c>
      <c r="G19" s="86">
        <v>86977042173</v>
      </c>
      <c r="H19" s="86">
        <v>1363503023173</v>
      </c>
      <c r="I19" s="86">
        <v>136633014344</v>
      </c>
      <c r="J19" s="86">
        <v>1091562378330</v>
      </c>
      <c r="K19" s="86">
        <v>80</v>
      </c>
      <c r="L19" s="86"/>
      <c r="M19" s="86">
        <v>271940644843</v>
      </c>
      <c r="N19" s="86">
        <v>0</v>
      </c>
      <c r="O19" s="87">
        <v>0</v>
      </c>
    </row>
    <row r="20" spans="1:15" x14ac:dyDescent="0.25">
      <c r="A20" s="84" t="s">
        <v>439</v>
      </c>
      <c r="B20" s="84" t="s">
        <v>144</v>
      </c>
      <c r="C20" s="85" t="s">
        <v>445</v>
      </c>
      <c r="D20" s="85" t="s">
        <v>446</v>
      </c>
      <c r="E20" s="86">
        <v>601709567000</v>
      </c>
      <c r="F20" s="86">
        <v>141220023347</v>
      </c>
      <c r="G20" s="86">
        <v>141220023347</v>
      </c>
      <c r="H20" s="86">
        <v>742929590347</v>
      </c>
      <c r="I20" s="86">
        <v>72921165300</v>
      </c>
      <c r="J20" s="86">
        <v>617512625079</v>
      </c>
      <c r="K20" s="86">
        <v>83</v>
      </c>
      <c r="L20" s="86"/>
      <c r="M20" s="86">
        <v>125416965268</v>
      </c>
      <c r="N20" s="86">
        <v>0</v>
      </c>
      <c r="O20" s="87">
        <v>0</v>
      </c>
    </row>
    <row r="21" spans="1:15" x14ac:dyDescent="0.25">
      <c r="A21" s="84" t="s">
        <v>439</v>
      </c>
      <c r="B21" s="84" t="s">
        <v>147</v>
      </c>
      <c r="C21" s="85" t="s">
        <v>447</v>
      </c>
      <c r="D21" s="85" t="s">
        <v>448</v>
      </c>
      <c r="E21" s="86">
        <v>535427716000</v>
      </c>
      <c r="F21" s="86">
        <v>-82488281000</v>
      </c>
      <c r="G21" s="86">
        <v>-82488281000</v>
      </c>
      <c r="H21" s="86">
        <v>452939435000</v>
      </c>
      <c r="I21" s="86">
        <v>47299305802</v>
      </c>
      <c r="J21" s="86">
        <v>367233866515</v>
      </c>
      <c r="K21" s="86">
        <v>81</v>
      </c>
      <c r="L21" s="86"/>
      <c r="M21" s="86">
        <v>85705568485</v>
      </c>
      <c r="N21" s="86">
        <v>0</v>
      </c>
      <c r="O21" s="87">
        <v>0</v>
      </c>
    </row>
    <row r="22" spans="1:15" x14ac:dyDescent="0.25">
      <c r="A22" s="84" t="s">
        <v>439</v>
      </c>
      <c r="B22" s="84" t="s">
        <v>182</v>
      </c>
      <c r="C22" s="85" t="s">
        <v>449</v>
      </c>
      <c r="D22" s="85" t="s">
        <v>450</v>
      </c>
      <c r="E22" s="86">
        <v>139388698000</v>
      </c>
      <c r="F22" s="86">
        <v>0</v>
      </c>
      <c r="G22" s="86">
        <v>28245299826</v>
      </c>
      <c r="H22" s="86">
        <v>167633997826</v>
      </c>
      <c r="I22" s="86">
        <v>16412543242</v>
      </c>
      <c r="J22" s="86">
        <v>106815886736</v>
      </c>
      <c r="K22" s="86">
        <v>64</v>
      </c>
      <c r="L22" s="86"/>
      <c r="M22" s="86">
        <v>60818111090</v>
      </c>
      <c r="N22" s="86">
        <v>0</v>
      </c>
      <c r="O22" s="87">
        <v>0</v>
      </c>
    </row>
    <row r="23" spans="1:15" x14ac:dyDescent="0.25">
      <c r="A23" s="84" t="s">
        <v>439</v>
      </c>
      <c r="B23" s="84" t="s">
        <v>150</v>
      </c>
      <c r="C23" s="85" t="s">
        <v>451</v>
      </c>
      <c r="D23" s="85" t="s">
        <v>452</v>
      </c>
      <c r="E23" s="86">
        <v>11751232000</v>
      </c>
      <c r="F23" s="86">
        <v>0</v>
      </c>
      <c r="G23" s="86">
        <v>8080839287</v>
      </c>
      <c r="H23" s="86">
        <v>19832071287</v>
      </c>
      <c r="I23" s="86">
        <v>1771418037</v>
      </c>
      <c r="J23" s="86">
        <v>27103402450</v>
      </c>
      <c r="K23" s="86">
        <v>137</v>
      </c>
      <c r="L23" s="86"/>
      <c r="M23" s="86">
        <v>-7271331163</v>
      </c>
      <c r="N23" s="86">
        <v>0</v>
      </c>
      <c r="O23" s="87">
        <v>0</v>
      </c>
    </row>
    <row r="24" spans="1:15" x14ac:dyDescent="0.25">
      <c r="A24" s="84" t="s">
        <v>439</v>
      </c>
      <c r="B24" s="84" t="s">
        <v>153</v>
      </c>
      <c r="C24" s="85" t="s">
        <v>453</v>
      </c>
      <c r="D24" s="85" t="s">
        <v>454</v>
      </c>
      <c r="E24" s="86">
        <v>0</v>
      </c>
      <c r="F24" s="86">
        <v>0</v>
      </c>
      <c r="G24" s="86">
        <v>0</v>
      </c>
      <c r="H24" s="86">
        <v>0</v>
      </c>
      <c r="I24" s="86">
        <v>56418574</v>
      </c>
      <c r="J24" s="86">
        <v>665757986</v>
      </c>
      <c r="K24" s="86">
        <v>0</v>
      </c>
      <c r="L24" s="86"/>
      <c r="M24" s="86">
        <v>-665757986</v>
      </c>
      <c r="N24" s="86">
        <v>0</v>
      </c>
      <c r="O24" s="87">
        <v>0</v>
      </c>
    </row>
    <row r="25" spans="1:15" x14ac:dyDescent="0.25">
      <c r="A25" s="84" t="s">
        <v>439</v>
      </c>
      <c r="B25" s="84" t="s">
        <v>156</v>
      </c>
      <c r="C25" s="85" t="s">
        <v>455</v>
      </c>
      <c r="D25" s="85" t="s">
        <v>456</v>
      </c>
      <c r="E25" s="86">
        <v>548294000</v>
      </c>
      <c r="F25" s="86">
        <v>0</v>
      </c>
      <c r="G25" s="86">
        <v>0</v>
      </c>
      <c r="H25" s="86">
        <v>548294000</v>
      </c>
      <c r="I25" s="86">
        <v>24659323</v>
      </c>
      <c r="J25" s="86">
        <v>507757407</v>
      </c>
      <c r="K25" s="86">
        <v>93</v>
      </c>
      <c r="L25" s="86"/>
      <c r="M25" s="86">
        <v>40536593</v>
      </c>
      <c r="N25" s="86">
        <v>0</v>
      </c>
      <c r="O25" s="87">
        <v>0</v>
      </c>
    </row>
    <row r="26" spans="1:15" x14ac:dyDescent="0.25">
      <c r="A26" s="84" t="s">
        <v>439</v>
      </c>
      <c r="B26" s="84" t="s">
        <v>457</v>
      </c>
      <c r="C26" s="85" t="s">
        <v>458</v>
      </c>
      <c r="D26" s="85" t="s">
        <v>459</v>
      </c>
      <c r="E26" s="86">
        <v>2271431000</v>
      </c>
      <c r="F26" s="86">
        <v>0</v>
      </c>
      <c r="G26" s="86">
        <v>0</v>
      </c>
      <c r="H26" s="86">
        <v>2271431000</v>
      </c>
      <c r="I26" s="86">
        <v>386577297</v>
      </c>
      <c r="J26" s="86">
        <v>3013162675</v>
      </c>
      <c r="K26" s="86">
        <v>133</v>
      </c>
      <c r="L26" s="86"/>
      <c r="M26" s="86">
        <v>-741731675</v>
      </c>
      <c r="N26" s="86">
        <v>0</v>
      </c>
      <c r="O26" s="87">
        <v>0</v>
      </c>
    </row>
    <row r="27" spans="1:15" x14ac:dyDescent="0.25">
      <c r="A27" s="84" t="s">
        <v>439</v>
      </c>
      <c r="B27" s="84" t="s">
        <v>460</v>
      </c>
      <c r="C27" s="85" t="s">
        <v>461</v>
      </c>
      <c r="D27" s="85" t="s">
        <v>462</v>
      </c>
      <c r="E27" s="86">
        <v>20640000</v>
      </c>
      <c r="F27" s="86">
        <v>0</v>
      </c>
      <c r="G27" s="86">
        <v>0</v>
      </c>
      <c r="H27" s="86">
        <v>20640000</v>
      </c>
      <c r="I27" s="86">
        <v>2739153</v>
      </c>
      <c r="J27" s="86">
        <v>32890700</v>
      </c>
      <c r="K27" s="86">
        <v>159</v>
      </c>
      <c r="L27" s="86"/>
      <c r="M27" s="86">
        <v>-12250700</v>
      </c>
      <c r="N27" s="86">
        <v>0</v>
      </c>
      <c r="O27" s="87">
        <v>0</v>
      </c>
    </row>
    <row r="28" spans="1:15" x14ac:dyDescent="0.25">
      <c r="A28" s="84" t="s">
        <v>439</v>
      </c>
      <c r="B28" s="84" t="s">
        <v>463</v>
      </c>
      <c r="C28" s="85" t="s">
        <v>464</v>
      </c>
      <c r="D28" s="85" t="s">
        <v>465</v>
      </c>
      <c r="E28" s="86">
        <v>1317600000</v>
      </c>
      <c r="F28" s="86">
        <v>0</v>
      </c>
      <c r="G28" s="86">
        <v>0</v>
      </c>
      <c r="H28" s="86">
        <v>1317600000</v>
      </c>
      <c r="I28" s="86">
        <v>103193785</v>
      </c>
      <c r="J28" s="86">
        <v>314873783</v>
      </c>
      <c r="K28" s="86">
        <v>24</v>
      </c>
      <c r="L28" s="86"/>
      <c r="M28" s="86">
        <v>1002726217</v>
      </c>
      <c r="N28" s="86">
        <v>0</v>
      </c>
      <c r="O28" s="87">
        <v>0</v>
      </c>
    </row>
    <row r="29" spans="1:15" x14ac:dyDescent="0.25">
      <c r="A29" s="84" t="s">
        <v>439</v>
      </c>
      <c r="B29" s="84" t="s">
        <v>466</v>
      </c>
      <c r="C29" s="85" t="s">
        <v>467</v>
      </c>
      <c r="D29" s="85" t="s">
        <v>468</v>
      </c>
      <c r="E29" s="86">
        <v>0</v>
      </c>
      <c r="F29" s="86">
        <v>0</v>
      </c>
      <c r="G29" s="86">
        <v>0</v>
      </c>
      <c r="H29" s="86">
        <v>0</v>
      </c>
      <c r="I29" s="86">
        <v>28033467</v>
      </c>
      <c r="J29" s="86">
        <v>651978357</v>
      </c>
      <c r="K29" s="86">
        <v>0</v>
      </c>
      <c r="L29" s="86"/>
      <c r="M29" s="86">
        <v>-651978357</v>
      </c>
      <c r="N29" s="86">
        <v>0</v>
      </c>
      <c r="O29" s="87">
        <v>0</v>
      </c>
    </row>
    <row r="30" spans="1:15" x14ac:dyDescent="0.25">
      <c r="A30" s="84" t="s">
        <v>439</v>
      </c>
      <c r="B30" s="84" t="s">
        <v>469</v>
      </c>
      <c r="C30" s="85" t="s">
        <v>470</v>
      </c>
      <c r="D30" s="85" t="s">
        <v>471</v>
      </c>
      <c r="E30" s="86">
        <v>0</v>
      </c>
      <c r="F30" s="86">
        <v>0</v>
      </c>
      <c r="G30" s="86">
        <v>7125000000</v>
      </c>
      <c r="H30" s="86">
        <v>7125000000</v>
      </c>
      <c r="I30" s="86">
        <v>510846163</v>
      </c>
      <c r="J30" s="86">
        <v>12431908919</v>
      </c>
      <c r="K30" s="86">
        <v>174</v>
      </c>
      <c r="L30" s="86"/>
      <c r="M30" s="86">
        <v>-5306908919</v>
      </c>
      <c r="N30" s="86">
        <v>0</v>
      </c>
      <c r="O30" s="87">
        <v>0</v>
      </c>
    </row>
    <row r="31" spans="1:15" x14ac:dyDescent="0.25">
      <c r="A31" s="84" t="s">
        <v>439</v>
      </c>
      <c r="B31" s="84" t="s">
        <v>472</v>
      </c>
      <c r="C31" s="85" t="s">
        <v>473</v>
      </c>
      <c r="D31" s="85" t="s">
        <v>474</v>
      </c>
      <c r="E31" s="86">
        <v>7572010000</v>
      </c>
      <c r="F31" s="86">
        <v>0</v>
      </c>
      <c r="G31" s="86">
        <v>0</v>
      </c>
      <c r="H31" s="86">
        <v>7572010000</v>
      </c>
      <c r="I31" s="86">
        <v>591183511</v>
      </c>
      <c r="J31" s="86">
        <v>5208766970</v>
      </c>
      <c r="K31" s="86">
        <v>69</v>
      </c>
      <c r="L31" s="86"/>
      <c r="M31" s="86">
        <v>2363243030</v>
      </c>
      <c r="N31" s="86">
        <v>0</v>
      </c>
      <c r="O31" s="87">
        <v>0</v>
      </c>
    </row>
    <row r="32" spans="1:15" x14ac:dyDescent="0.25">
      <c r="A32" s="84" t="s">
        <v>439</v>
      </c>
      <c r="B32" s="84" t="s">
        <v>475</v>
      </c>
      <c r="C32" s="85" t="s">
        <v>476</v>
      </c>
      <c r="D32" s="85" t="s">
        <v>477</v>
      </c>
      <c r="E32" s="86">
        <v>12558000</v>
      </c>
      <c r="F32" s="86">
        <v>0</v>
      </c>
      <c r="G32" s="86">
        <v>64200483</v>
      </c>
      <c r="H32" s="86">
        <v>76758483</v>
      </c>
      <c r="I32" s="86">
        <v>67766764</v>
      </c>
      <c r="J32" s="86">
        <v>3302458364</v>
      </c>
      <c r="K32" s="86">
        <v>4302</v>
      </c>
      <c r="L32" s="86"/>
      <c r="M32" s="86">
        <v>-3225699881</v>
      </c>
      <c r="N32" s="86">
        <v>0</v>
      </c>
      <c r="O32" s="87">
        <v>0</v>
      </c>
    </row>
    <row r="33" spans="1:15" x14ac:dyDescent="0.25">
      <c r="A33" s="84" t="s">
        <v>439</v>
      </c>
      <c r="B33" s="84" t="s">
        <v>478</v>
      </c>
      <c r="C33" s="85" t="s">
        <v>479</v>
      </c>
      <c r="D33" s="85" t="s">
        <v>480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73509485</v>
      </c>
      <c r="K33" s="86">
        <v>0</v>
      </c>
      <c r="L33" s="86"/>
      <c r="M33" s="86">
        <v>-73509485</v>
      </c>
      <c r="N33" s="86">
        <v>0</v>
      </c>
      <c r="O33" s="87">
        <v>0</v>
      </c>
    </row>
    <row r="34" spans="1:15" x14ac:dyDescent="0.25">
      <c r="A34" s="84" t="s">
        <v>439</v>
      </c>
      <c r="B34" s="84" t="s">
        <v>481</v>
      </c>
      <c r="C34" s="85" t="s">
        <v>482</v>
      </c>
      <c r="D34" s="85" t="s">
        <v>483</v>
      </c>
      <c r="E34" s="86">
        <v>8699000</v>
      </c>
      <c r="F34" s="86">
        <v>0</v>
      </c>
      <c r="G34" s="86">
        <v>891638804</v>
      </c>
      <c r="H34" s="86">
        <v>900337804</v>
      </c>
      <c r="I34" s="86">
        <v>0</v>
      </c>
      <c r="J34" s="86">
        <v>900337804</v>
      </c>
      <c r="K34" s="86">
        <v>100</v>
      </c>
      <c r="L34" s="86"/>
      <c r="M34" s="86">
        <v>0</v>
      </c>
      <c r="N34" s="86">
        <v>0</v>
      </c>
      <c r="O34" s="87">
        <v>0</v>
      </c>
    </row>
    <row r="35" spans="1:15" x14ac:dyDescent="0.25">
      <c r="A35" s="84" t="s">
        <v>439</v>
      </c>
      <c r="B35" s="84" t="s">
        <v>189</v>
      </c>
      <c r="C35" s="85" t="s">
        <v>282</v>
      </c>
      <c r="D35" s="85" t="s">
        <v>2</v>
      </c>
      <c r="E35" s="86">
        <v>266119361000</v>
      </c>
      <c r="F35" s="86">
        <v>0</v>
      </c>
      <c r="G35" s="86">
        <v>11789809269</v>
      </c>
      <c r="H35" s="86">
        <v>277909170269</v>
      </c>
      <c r="I35" s="86">
        <v>0</v>
      </c>
      <c r="J35" s="86">
        <v>140765122208</v>
      </c>
      <c r="K35" s="86">
        <v>51</v>
      </c>
      <c r="L35" s="86"/>
      <c r="M35" s="86">
        <v>137144048061</v>
      </c>
      <c r="N35" s="86">
        <v>0</v>
      </c>
      <c r="O35" s="87">
        <v>0</v>
      </c>
    </row>
    <row r="36" spans="1:15" x14ac:dyDescent="0.25">
      <c r="A36" s="84" t="s">
        <v>439</v>
      </c>
      <c r="B36" s="84" t="s">
        <v>191</v>
      </c>
      <c r="C36" s="85" t="s">
        <v>283</v>
      </c>
      <c r="D36" s="85" t="s">
        <v>193</v>
      </c>
      <c r="E36" s="86">
        <v>115406400000</v>
      </c>
      <c r="F36" s="86">
        <v>0</v>
      </c>
      <c r="G36" s="86">
        <v>1639759251</v>
      </c>
      <c r="H36" s="86">
        <v>117046159251</v>
      </c>
      <c r="I36" s="86">
        <v>0</v>
      </c>
      <c r="J36" s="86">
        <v>1425233658</v>
      </c>
      <c r="K36" s="86">
        <v>1</v>
      </c>
      <c r="L36" s="86"/>
      <c r="M36" s="86">
        <v>115620925593</v>
      </c>
      <c r="N36" s="86">
        <v>0</v>
      </c>
      <c r="O36" s="87">
        <v>0</v>
      </c>
    </row>
    <row r="37" spans="1:15" x14ac:dyDescent="0.25">
      <c r="A37" s="84" t="s">
        <v>439</v>
      </c>
      <c r="B37" s="84" t="s">
        <v>484</v>
      </c>
      <c r="C37" s="85" t="s">
        <v>485</v>
      </c>
      <c r="D37" s="85" t="s">
        <v>486</v>
      </c>
      <c r="E37" s="86">
        <v>115406400000</v>
      </c>
      <c r="F37" s="86">
        <v>0</v>
      </c>
      <c r="G37" s="86">
        <v>0</v>
      </c>
      <c r="H37" s="86">
        <v>115406400000</v>
      </c>
      <c r="I37" s="86">
        <v>0</v>
      </c>
      <c r="J37" s="86">
        <v>0</v>
      </c>
      <c r="K37" s="86">
        <v>0</v>
      </c>
      <c r="L37" s="86"/>
      <c r="M37" s="86">
        <v>115406400000</v>
      </c>
      <c r="N37" s="86">
        <v>0</v>
      </c>
      <c r="O37" s="87">
        <v>0</v>
      </c>
    </row>
    <row r="38" spans="1:15" x14ac:dyDescent="0.25">
      <c r="A38" s="84" t="s">
        <v>439</v>
      </c>
      <c r="B38" s="84" t="s">
        <v>487</v>
      </c>
      <c r="C38" s="85" t="s">
        <v>488</v>
      </c>
      <c r="D38" s="85" t="s">
        <v>489</v>
      </c>
      <c r="E38" s="86">
        <v>0</v>
      </c>
      <c r="F38" s="86">
        <v>0</v>
      </c>
      <c r="G38" s="86">
        <v>1639759251</v>
      </c>
      <c r="H38" s="86">
        <v>1639759251</v>
      </c>
      <c r="I38" s="86">
        <v>0</v>
      </c>
      <c r="J38" s="86">
        <v>1425233658</v>
      </c>
      <c r="K38" s="86">
        <v>87</v>
      </c>
      <c r="L38" s="86"/>
      <c r="M38" s="86">
        <v>214525593</v>
      </c>
      <c r="N38" s="86">
        <v>0</v>
      </c>
      <c r="O38" s="87">
        <v>0</v>
      </c>
    </row>
    <row r="39" spans="1:15" x14ac:dyDescent="0.25">
      <c r="A39" s="84" t="s">
        <v>439</v>
      </c>
      <c r="B39" s="84" t="s">
        <v>332</v>
      </c>
      <c r="C39" s="85" t="s">
        <v>490</v>
      </c>
      <c r="D39" s="85" t="s">
        <v>334</v>
      </c>
      <c r="E39" s="86">
        <v>0</v>
      </c>
      <c r="F39" s="86">
        <v>0</v>
      </c>
      <c r="G39" s="86">
        <v>271169138</v>
      </c>
      <c r="H39" s="86">
        <v>271169138</v>
      </c>
      <c r="I39" s="86">
        <v>0</v>
      </c>
      <c r="J39" s="86">
        <v>0</v>
      </c>
      <c r="K39" s="86">
        <v>0</v>
      </c>
      <c r="L39" s="86"/>
      <c r="M39" s="86">
        <v>271169138</v>
      </c>
      <c r="N39" s="86">
        <v>0</v>
      </c>
      <c r="O39" s="87">
        <v>0</v>
      </c>
    </row>
    <row r="40" spans="1:15" x14ac:dyDescent="0.25">
      <c r="A40" s="84" t="s">
        <v>439</v>
      </c>
      <c r="B40" s="84" t="s">
        <v>491</v>
      </c>
      <c r="C40" s="85" t="s">
        <v>492</v>
      </c>
      <c r="D40" s="85" t="s">
        <v>493</v>
      </c>
      <c r="E40" s="86">
        <v>0</v>
      </c>
      <c r="F40" s="86">
        <v>0</v>
      </c>
      <c r="G40" s="86">
        <v>271169138</v>
      </c>
      <c r="H40" s="86">
        <v>271169138</v>
      </c>
      <c r="I40" s="86">
        <v>0</v>
      </c>
      <c r="J40" s="86">
        <v>0</v>
      </c>
      <c r="K40" s="86">
        <v>0</v>
      </c>
      <c r="L40" s="86"/>
      <c r="M40" s="86">
        <v>271169138</v>
      </c>
      <c r="N40" s="86">
        <v>0</v>
      </c>
      <c r="O40" s="87">
        <v>0</v>
      </c>
    </row>
    <row r="41" spans="1:15" x14ac:dyDescent="0.25">
      <c r="A41" s="84" t="s">
        <v>439</v>
      </c>
      <c r="B41" s="84" t="s">
        <v>335</v>
      </c>
      <c r="C41" s="85" t="s">
        <v>494</v>
      </c>
      <c r="D41" s="85" t="s">
        <v>495</v>
      </c>
      <c r="E41" s="86">
        <v>1142615000</v>
      </c>
      <c r="F41" s="86">
        <v>0</v>
      </c>
      <c r="G41" s="86">
        <v>148684354</v>
      </c>
      <c r="H41" s="86">
        <v>1291299354</v>
      </c>
      <c r="I41" s="86">
        <v>0</v>
      </c>
      <c r="J41" s="86">
        <v>1475013632</v>
      </c>
      <c r="K41" s="86">
        <v>114</v>
      </c>
      <c r="L41" s="86"/>
      <c r="M41" s="86">
        <v>-183714278</v>
      </c>
      <c r="N41" s="86">
        <v>0</v>
      </c>
      <c r="O41" s="87">
        <v>0</v>
      </c>
    </row>
    <row r="42" spans="1:15" x14ac:dyDescent="0.25">
      <c r="A42" s="84" t="s">
        <v>439</v>
      </c>
      <c r="B42" s="84" t="s">
        <v>496</v>
      </c>
      <c r="C42" s="85" t="s">
        <v>497</v>
      </c>
      <c r="D42" s="85" t="s">
        <v>498</v>
      </c>
      <c r="E42" s="86">
        <v>0</v>
      </c>
      <c r="F42" s="86">
        <v>0</v>
      </c>
      <c r="G42" s="86">
        <v>102130086</v>
      </c>
      <c r="H42" s="86">
        <v>102130086</v>
      </c>
      <c r="I42" s="86">
        <v>0</v>
      </c>
      <c r="J42" s="86">
        <v>102130086</v>
      </c>
      <c r="K42" s="86">
        <v>100</v>
      </c>
      <c r="L42" s="86"/>
      <c r="M42" s="86">
        <v>0</v>
      </c>
      <c r="N42" s="86">
        <v>0</v>
      </c>
      <c r="O42" s="87">
        <v>0</v>
      </c>
    </row>
    <row r="43" spans="1:15" x14ac:dyDescent="0.25">
      <c r="A43" s="84" t="s">
        <v>439</v>
      </c>
      <c r="B43" s="84" t="s">
        <v>499</v>
      </c>
      <c r="C43" s="85" t="s">
        <v>500</v>
      </c>
      <c r="D43" s="85" t="s">
        <v>501</v>
      </c>
      <c r="E43" s="86">
        <v>1142615000</v>
      </c>
      <c r="F43" s="86">
        <v>0</v>
      </c>
      <c r="G43" s="86">
        <v>0</v>
      </c>
      <c r="H43" s="86">
        <v>1142615000</v>
      </c>
      <c r="I43" s="86">
        <v>0</v>
      </c>
      <c r="J43" s="86">
        <v>1326329278</v>
      </c>
      <c r="K43" s="86">
        <v>116</v>
      </c>
      <c r="L43" s="86"/>
      <c r="M43" s="86">
        <v>-183714278</v>
      </c>
      <c r="N43" s="86">
        <v>0</v>
      </c>
      <c r="O43" s="87">
        <v>0</v>
      </c>
    </row>
    <row r="44" spans="1:15" x14ac:dyDescent="0.25">
      <c r="A44" s="84" t="s">
        <v>439</v>
      </c>
      <c r="B44" s="84" t="s">
        <v>502</v>
      </c>
      <c r="C44" s="85" t="s">
        <v>503</v>
      </c>
      <c r="D44" s="85" t="s">
        <v>504</v>
      </c>
      <c r="E44" s="86">
        <v>0</v>
      </c>
      <c r="F44" s="86">
        <v>0</v>
      </c>
      <c r="G44" s="86">
        <v>46554268</v>
      </c>
      <c r="H44" s="86">
        <v>46554268</v>
      </c>
      <c r="I44" s="86">
        <v>0</v>
      </c>
      <c r="J44" s="86">
        <v>46554268</v>
      </c>
      <c r="K44" s="86">
        <v>100</v>
      </c>
      <c r="L44" s="86"/>
      <c r="M44" s="86">
        <v>0</v>
      </c>
      <c r="N44" s="86">
        <v>0</v>
      </c>
      <c r="O44" s="87">
        <v>0</v>
      </c>
    </row>
    <row r="45" spans="1:15" x14ac:dyDescent="0.25">
      <c r="A45" s="84" t="s">
        <v>439</v>
      </c>
      <c r="B45" s="84" t="s">
        <v>205</v>
      </c>
      <c r="C45" s="85" t="s">
        <v>291</v>
      </c>
      <c r="D45" s="85" t="s">
        <v>505</v>
      </c>
      <c r="E45" s="86">
        <v>149380730000</v>
      </c>
      <c r="F45" s="86">
        <v>0</v>
      </c>
      <c r="G45" s="86">
        <v>5544886021</v>
      </c>
      <c r="H45" s="86">
        <v>154925616021</v>
      </c>
      <c r="I45" s="86">
        <v>0</v>
      </c>
      <c r="J45" s="86">
        <v>133489948413</v>
      </c>
      <c r="K45" s="86">
        <v>86</v>
      </c>
      <c r="L45" s="86"/>
      <c r="M45" s="86">
        <v>21435667608</v>
      </c>
      <c r="N45" s="86">
        <v>0</v>
      </c>
      <c r="O45" s="87">
        <v>0</v>
      </c>
    </row>
    <row r="46" spans="1:15" x14ac:dyDescent="0.25">
      <c r="A46" s="84" t="s">
        <v>439</v>
      </c>
      <c r="B46" s="84" t="s">
        <v>208</v>
      </c>
      <c r="C46" s="85" t="s">
        <v>506</v>
      </c>
      <c r="D46" s="85" t="s">
        <v>507</v>
      </c>
      <c r="E46" s="86">
        <v>88149842000</v>
      </c>
      <c r="F46" s="86">
        <v>0</v>
      </c>
      <c r="G46" s="86">
        <v>5361633356</v>
      </c>
      <c r="H46" s="86">
        <v>93511475356</v>
      </c>
      <c r="I46" s="86">
        <v>0</v>
      </c>
      <c r="J46" s="86">
        <v>72067900147</v>
      </c>
      <c r="K46" s="86">
        <v>77</v>
      </c>
      <c r="L46" s="86"/>
      <c r="M46" s="86">
        <v>21443575209</v>
      </c>
      <c r="N46" s="86">
        <v>0</v>
      </c>
      <c r="O46" s="87">
        <v>0</v>
      </c>
    </row>
    <row r="47" spans="1:15" x14ac:dyDescent="0.25">
      <c r="A47" s="84" t="s">
        <v>439</v>
      </c>
      <c r="B47" s="84" t="s">
        <v>508</v>
      </c>
      <c r="C47" s="85" t="s">
        <v>509</v>
      </c>
      <c r="D47" s="85" t="s">
        <v>510</v>
      </c>
      <c r="E47" s="86">
        <v>75888000</v>
      </c>
      <c r="F47" s="86">
        <v>0</v>
      </c>
      <c r="G47" s="86">
        <v>179112000</v>
      </c>
      <c r="H47" s="86">
        <v>255000000</v>
      </c>
      <c r="I47" s="86">
        <v>0</v>
      </c>
      <c r="J47" s="86">
        <v>255000000</v>
      </c>
      <c r="K47" s="86">
        <v>100</v>
      </c>
      <c r="L47" s="86"/>
      <c r="M47" s="86">
        <v>0</v>
      </c>
      <c r="N47" s="86">
        <v>0</v>
      </c>
      <c r="O47" s="87">
        <v>0</v>
      </c>
    </row>
    <row r="48" spans="1:15" x14ac:dyDescent="0.25">
      <c r="A48" s="84" t="s">
        <v>439</v>
      </c>
      <c r="B48" s="84" t="s">
        <v>511</v>
      </c>
      <c r="C48" s="85" t="s">
        <v>512</v>
      </c>
      <c r="D48" s="85" t="s">
        <v>513</v>
      </c>
      <c r="E48" s="86">
        <v>0</v>
      </c>
      <c r="F48" s="86">
        <v>0</v>
      </c>
      <c r="G48" s="86">
        <v>4140665</v>
      </c>
      <c r="H48" s="86">
        <v>4140665</v>
      </c>
      <c r="I48" s="86">
        <v>0</v>
      </c>
      <c r="J48" s="86">
        <v>4140665</v>
      </c>
      <c r="K48" s="86">
        <v>100</v>
      </c>
      <c r="L48" s="86"/>
      <c r="M48" s="86">
        <v>0</v>
      </c>
      <c r="N48" s="86">
        <v>0</v>
      </c>
      <c r="O48" s="87">
        <v>0</v>
      </c>
    </row>
    <row r="49" spans="1:15" x14ac:dyDescent="0.25">
      <c r="A49" s="84" t="s">
        <v>439</v>
      </c>
      <c r="B49" s="84" t="s">
        <v>514</v>
      </c>
      <c r="C49" s="85" t="s">
        <v>515</v>
      </c>
      <c r="D49" s="85" t="s">
        <v>516</v>
      </c>
      <c r="E49" s="86">
        <v>61155000000</v>
      </c>
      <c r="F49" s="86">
        <v>0</v>
      </c>
      <c r="G49" s="86">
        <v>0</v>
      </c>
      <c r="H49" s="86">
        <v>61155000000</v>
      </c>
      <c r="I49" s="86">
        <v>0</v>
      </c>
      <c r="J49" s="86">
        <v>61162907601</v>
      </c>
      <c r="K49" s="86">
        <v>100</v>
      </c>
      <c r="L49" s="86"/>
      <c r="M49" s="86">
        <v>-7907601</v>
      </c>
      <c r="N49" s="86">
        <v>0</v>
      </c>
      <c r="O49" s="87">
        <v>0</v>
      </c>
    </row>
    <row r="50" spans="1:15" x14ac:dyDescent="0.25">
      <c r="A50" s="84" t="s">
        <v>439</v>
      </c>
      <c r="B50" s="84" t="s">
        <v>339</v>
      </c>
      <c r="C50" s="85" t="s">
        <v>517</v>
      </c>
      <c r="D50" s="85" t="s">
        <v>337</v>
      </c>
      <c r="E50" s="86">
        <v>189616000</v>
      </c>
      <c r="F50" s="86">
        <v>0</v>
      </c>
      <c r="G50" s="86">
        <v>4185310505</v>
      </c>
      <c r="H50" s="86">
        <v>4374926505</v>
      </c>
      <c r="I50" s="86">
        <v>0</v>
      </c>
      <c r="J50" s="86">
        <v>4374926505</v>
      </c>
      <c r="K50" s="86">
        <v>100</v>
      </c>
      <c r="L50" s="86"/>
      <c r="M50" s="86">
        <v>0</v>
      </c>
      <c r="N50" s="86">
        <v>0</v>
      </c>
      <c r="O50" s="87">
        <v>0</v>
      </c>
    </row>
    <row r="51" spans="1:15" x14ac:dyDescent="0.25">
      <c r="A51" s="84" t="s">
        <v>439</v>
      </c>
      <c r="B51" s="84" t="s">
        <v>518</v>
      </c>
      <c r="C51" s="85" t="s">
        <v>519</v>
      </c>
      <c r="D51" s="85" t="s">
        <v>520</v>
      </c>
      <c r="E51" s="86">
        <v>162897000</v>
      </c>
      <c r="F51" s="86">
        <v>0</v>
      </c>
      <c r="G51" s="86">
        <v>37103000</v>
      </c>
      <c r="H51" s="86">
        <v>200000000</v>
      </c>
      <c r="I51" s="86">
        <v>0</v>
      </c>
      <c r="J51" s="86">
        <v>200000000</v>
      </c>
      <c r="K51" s="86">
        <v>100</v>
      </c>
      <c r="L51" s="86"/>
      <c r="M51" s="86">
        <v>0</v>
      </c>
      <c r="N51" s="86">
        <v>0</v>
      </c>
      <c r="O51" s="87">
        <v>0</v>
      </c>
    </row>
    <row r="52" spans="1:15" x14ac:dyDescent="0.25">
      <c r="A52" s="84" t="s">
        <v>439</v>
      </c>
      <c r="B52" s="84" t="s">
        <v>521</v>
      </c>
      <c r="C52" s="85" t="s">
        <v>522</v>
      </c>
      <c r="D52" s="85" t="s">
        <v>523</v>
      </c>
      <c r="E52" s="86">
        <v>26719000</v>
      </c>
      <c r="F52" s="86">
        <v>0</v>
      </c>
      <c r="G52" s="86">
        <v>165552775</v>
      </c>
      <c r="H52" s="86">
        <v>192271775</v>
      </c>
      <c r="I52" s="86">
        <v>0</v>
      </c>
      <c r="J52" s="86">
        <v>192271775</v>
      </c>
      <c r="K52" s="86">
        <v>100</v>
      </c>
      <c r="L52" s="86"/>
      <c r="M52" s="86">
        <v>0</v>
      </c>
      <c r="N52" s="86">
        <v>0</v>
      </c>
      <c r="O52" s="87">
        <v>0</v>
      </c>
    </row>
    <row r="53" spans="1:15" x14ac:dyDescent="0.25">
      <c r="A53" s="84" t="s">
        <v>439</v>
      </c>
      <c r="B53" s="84" t="s">
        <v>524</v>
      </c>
      <c r="C53" s="85" t="s">
        <v>525</v>
      </c>
      <c r="D53" s="85" t="s">
        <v>526</v>
      </c>
      <c r="E53" s="86">
        <v>0</v>
      </c>
      <c r="F53" s="86">
        <v>0</v>
      </c>
      <c r="G53" s="86">
        <v>300000</v>
      </c>
      <c r="H53" s="86">
        <v>300000</v>
      </c>
      <c r="I53" s="86">
        <v>0</v>
      </c>
      <c r="J53" s="86">
        <v>300000</v>
      </c>
      <c r="K53" s="86">
        <v>100</v>
      </c>
      <c r="L53" s="86"/>
      <c r="M53" s="86">
        <v>0</v>
      </c>
      <c r="N53" s="86">
        <v>0</v>
      </c>
      <c r="O53" s="87">
        <v>0</v>
      </c>
    </row>
    <row r="54" spans="1:15" x14ac:dyDescent="0.25">
      <c r="A54" s="84" t="s">
        <v>439</v>
      </c>
      <c r="B54" s="84" t="s">
        <v>527</v>
      </c>
      <c r="C54" s="85" t="s">
        <v>528</v>
      </c>
      <c r="D54" s="85" t="s">
        <v>529</v>
      </c>
      <c r="E54" s="86">
        <v>0</v>
      </c>
      <c r="F54" s="86">
        <v>0</v>
      </c>
      <c r="G54" s="86">
        <v>3743354730</v>
      </c>
      <c r="H54" s="86">
        <v>3743354730</v>
      </c>
      <c r="I54" s="86">
        <v>0</v>
      </c>
      <c r="J54" s="86">
        <v>3743354730</v>
      </c>
      <c r="K54" s="86">
        <v>100</v>
      </c>
      <c r="L54" s="86"/>
      <c r="M54" s="86">
        <v>0</v>
      </c>
      <c r="N54" s="86">
        <v>0</v>
      </c>
      <c r="O54" s="87">
        <v>0</v>
      </c>
    </row>
    <row r="55" spans="1:15" x14ac:dyDescent="0.25">
      <c r="A55" s="84" t="s">
        <v>439</v>
      </c>
      <c r="B55" s="84" t="s">
        <v>530</v>
      </c>
      <c r="C55" s="85" t="s">
        <v>531</v>
      </c>
      <c r="D55" s="85" t="s">
        <v>532</v>
      </c>
      <c r="E55" s="86">
        <v>0</v>
      </c>
      <c r="F55" s="86">
        <v>0</v>
      </c>
      <c r="G55" s="86">
        <v>239000000</v>
      </c>
      <c r="H55" s="86">
        <v>239000000</v>
      </c>
      <c r="I55" s="86">
        <v>0</v>
      </c>
      <c r="J55" s="86">
        <v>239000000</v>
      </c>
      <c r="K55" s="86">
        <v>100</v>
      </c>
      <c r="L55" s="86"/>
      <c r="M55" s="86">
        <v>0</v>
      </c>
      <c r="N55" s="86">
        <v>0</v>
      </c>
      <c r="O55" s="87">
        <v>0</v>
      </c>
    </row>
    <row r="56" spans="1:15" x14ac:dyDescent="0.25">
      <c r="A56" s="84" t="s">
        <v>439</v>
      </c>
      <c r="B56" s="84" t="s">
        <v>159</v>
      </c>
      <c r="C56" s="85" t="s">
        <v>305</v>
      </c>
      <c r="D56" s="85" t="s">
        <v>3</v>
      </c>
      <c r="E56" s="86">
        <v>119675727000</v>
      </c>
      <c r="F56" s="86">
        <v>50097000000</v>
      </c>
      <c r="G56" s="86">
        <v>120466282112</v>
      </c>
      <c r="H56" s="86">
        <v>240142009112</v>
      </c>
      <c r="I56" s="86">
        <v>55363999696</v>
      </c>
      <c r="J56" s="86">
        <v>222359055168</v>
      </c>
      <c r="K56" s="86">
        <v>93</v>
      </c>
      <c r="L56" s="86"/>
      <c r="M56" s="86">
        <v>17782953944</v>
      </c>
      <c r="N56" s="86">
        <v>0</v>
      </c>
      <c r="O56" s="87">
        <v>0</v>
      </c>
    </row>
    <row r="57" spans="1:15" x14ac:dyDescent="0.25">
      <c r="A57" s="84" t="s">
        <v>439</v>
      </c>
      <c r="B57" s="84" t="s">
        <v>162</v>
      </c>
      <c r="C57" s="85" t="s">
        <v>306</v>
      </c>
      <c r="D57" s="85" t="s">
        <v>533</v>
      </c>
      <c r="E57" s="86">
        <v>71933165000</v>
      </c>
      <c r="F57" s="86">
        <v>0</v>
      </c>
      <c r="G57" s="86">
        <v>16593620802</v>
      </c>
      <c r="H57" s="86">
        <v>88526785802</v>
      </c>
      <c r="I57" s="86">
        <v>3118261407</v>
      </c>
      <c r="J57" s="86">
        <v>78269530139</v>
      </c>
      <c r="K57" s="86">
        <v>88</v>
      </c>
      <c r="L57" s="86"/>
      <c r="M57" s="86">
        <v>10257255663</v>
      </c>
      <c r="N57" s="86">
        <v>0</v>
      </c>
      <c r="O57" s="87">
        <v>0</v>
      </c>
    </row>
    <row r="58" spans="1:15" x14ac:dyDescent="0.25">
      <c r="A58" s="84" t="s">
        <v>439</v>
      </c>
      <c r="B58" s="84" t="s">
        <v>534</v>
      </c>
      <c r="C58" s="85" t="s">
        <v>535</v>
      </c>
      <c r="D58" s="85" t="s">
        <v>536</v>
      </c>
      <c r="E58" s="86">
        <v>51253557000</v>
      </c>
      <c r="F58" s="86">
        <v>0</v>
      </c>
      <c r="G58" s="86">
        <v>531704118</v>
      </c>
      <c r="H58" s="86">
        <v>51785261118</v>
      </c>
      <c r="I58" s="86">
        <v>1460664399</v>
      </c>
      <c r="J58" s="86">
        <v>43844960465</v>
      </c>
      <c r="K58" s="86">
        <v>85</v>
      </c>
      <c r="L58" s="86"/>
      <c r="M58" s="86">
        <v>7940300653</v>
      </c>
      <c r="N58" s="86">
        <v>0</v>
      </c>
      <c r="O58" s="87">
        <v>0</v>
      </c>
    </row>
    <row r="59" spans="1:15" x14ac:dyDescent="0.25">
      <c r="A59" s="84" t="s">
        <v>439</v>
      </c>
      <c r="B59" s="84" t="s">
        <v>537</v>
      </c>
      <c r="C59" s="85" t="s">
        <v>538</v>
      </c>
      <c r="D59" s="85" t="s">
        <v>539</v>
      </c>
      <c r="E59" s="86">
        <v>0</v>
      </c>
      <c r="F59" s="86">
        <v>0</v>
      </c>
      <c r="G59" s="86">
        <v>0</v>
      </c>
      <c r="H59" s="86">
        <v>0</v>
      </c>
      <c r="I59" s="86">
        <v>28351977</v>
      </c>
      <c r="J59" s="86">
        <v>497079569</v>
      </c>
      <c r="K59" s="86">
        <v>0</v>
      </c>
      <c r="L59" s="86"/>
      <c r="M59" s="86">
        <v>-497079569</v>
      </c>
      <c r="N59" s="86">
        <v>0</v>
      </c>
      <c r="O59" s="87">
        <v>0</v>
      </c>
    </row>
    <row r="60" spans="1:15" x14ac:dyDescent="0.25">
      <c r="A60" s="84" t="s">
        <v>439</v>
      </c>
      <c r="B60" s="84" t="s">
        <v>540</v>
      </c>
      <c r="C60" s="85" t="s">
        <v>541</v>
      </c>
      <c r="D60" s="85" t="s">
        <v>542</v>
      </c>
      <c r="E60" s="86">
        <v>0</v>
      </c>
      <c r="F60" s="86">
        <v>0</v>
      </c>
      <c r="G60" s="86">
        <v>531704118</v>
      </c>
      <c r="H60" s="86">
        <v>531704118</v>
      </c>
      <c r="I60" s="86">
        <v>1287227471</v>
      </c>
      <c r="J60" s="86">
        <v>11656512332</v>
      </c>
      <c r="K60" s="86">
        <v>2192</v>
      </c>
      <c r="L60" s="86"/>
      <c r="M60" s="86">
        <v>-11124808214</v>
      </c>
      <c r="N60" s="86">
        <v>0</v>
      </c>
      <c r="O60" s="87">
        <v>0</v>
      </c>
    </row>
    <row r="61" spans="1:15" x14ac:dyDescent="0.25">
      <c r="A61" s="84" t="s">
        <v>439</v>
      </c>
      <c r="B61" s="84" t="s">
        <v>543</v>
      </c>
      <c r="C61" s="85" t="s">
        <v>544</v>
      </c>
      <c r="D61" s="85" t="s">
        <v>545</v>
      </c>
      <c r="E61" s="86">
        <v>0</v>
      </c>
      <c r="F61" s="86">
        <v>0</v>
      </c>
      <c r="G61" s="86">
        <v>0</v>
      </c>
      <c r="H61" s="86">
        <v>0</v>
      </c>
      <c r="I61" s="86">
        <v>56196716</v>
      </c>
      <c r="J61" s="86">
        <v>446501713</v>
      </c>
      <c r="K61" s="86">
        <v>0</v>
      </c>
      <c r="L61" s="86"/>
      <c r="M61" s="86">
        <v>-446501713</v>
      </c>
      <c r="N61" s="86">
        <v>0</v>
      </c>
      <c r="O61" s="87">
        <v>0</v>
      </c>
    </row>
    <row r="62" spans="1:15" x14ac:dyDescent="0.25">
      <c r="A62" s="84" t="s">
        <v>439</v>
      </c>
      <c r="B62" s="84" t="s">
        <v>546</v>
      </c>
      <c r="C62" s="85" t="s">
        <v>547</v>
      </c>
      <c r="D62" s="85" t="s">
        <v>548</v>
      </c>
      <c r="E62" s="86">
        <v>51253557000</v>
      </c>
      <c r="F62" s="86">
        <v>0</v>
      </c>
      <c r="G62" s="86">
        <v>0</v>
      </c>
      <c r="H62" s="86">
        <v>51253557000</v>
      </c>
      <c r="I62" s="86">
        <v>88888235</v>
      </c>
      <c r="J62" s="86">
        <v>31244866851</v>
      </c>
      <c r="K62" s="86">
        <v>61</v>
      </c>
      <c r="L62" s="86"/>
      <c r="M62" s="86">
        <v>20008690149</v>
      </c>
      <c r="N62" s="86">
        <v>0</v>
      </c>
      <c r="O62" s="87">
        <v>0</v>
      </c>
    </row>
    <row r="63" spans="1:15" x14ac:dyDescent="0.25">
      <c r="A63" s="84" t="s">
        <v>439</v>
      </c>
      <c r="B63" s="84" t="s">
        <v>549</v>
      </c>
      <c r="C63" s="85" t="s">
        <v>550</v>
      </c>
      <c r="D63" s="85" t="s">
        <v>551</v>
      </c>
      <c r="E63" s="86">
        <v>20679608000</v>
      </c>
      <c r="F63" s="86">
        <v>0</v>
      </c>
      <c r="G63" s="86">
        <v>16061916684</v>
      </c>
      <c r="H63" s="86">
        <v>36741524684</v>
      </c>
      <c r="I63" s="86">
        <v>1657597008</v>
      </c>
      <c r="J63" s="86">
        <v>34424569674</v>
      </c>
      <c r="K63" s="86">
        <v>94</v>
      </c>
      <c r="L63" s="86"/>
      <c r="M63" s="86">
        <v>2316955010</v>
      </c>
      <c r="N63" s="86">
        <v>0</v>
      </c>
      <c r="O63" s="87">
        <v>0</v>
      </c>
    </row>
    <row r="64" spans="1:15" x14ac:dyDescent="0.25">
      <c r="A64" s="84" t="s">
        <v>439</v>
      </c>
      <c r="B64" s="84" t="s">
        <v>552</v>
      </c>
      <c r="C64" s="85" t="s">
        <v>553</v>
      </c>
      <c r="D64" s="85" t="s">
        <v>554</v>
      </c>
      <c r="E64" s="86">
        <v>0</v>
      </c>
      <c r="F64" s="86">
        <v>0</v>
      </c>
      <c r="G64" s="86">
        <v>0</v>
      </c>
      <c r="H64" s="86">
        <v>0</v>
      </c>
      <c r="I64" s="86">
        <v>20729008</v>
      </c>
      <c r="J64" s="86">
        <v>347224688</v>
      </c>
      <c r="K64" s="86">
        <v>0</v>
      </c>
      <c r="L64" s="86"/>
      <c r="M64" s="86">
        <v>-347224688</v>
      </c>
      <c r="N64" s="86">
        <v>0</v>
      </c>
      <c r="O64" s="87">
        <v>0</v>
      </c>
    </row>
    <row r="65" spans="1:15" x14ac:dyDescent="0.25">
      <c r="A65" s="84" t="s">
        <v>439</v>
      </c>
      <c r="B65" s="84" t="s">
        <v>555</v>
      </c>
      <c r="C65" s="85" t="s">
        <v>556</v>
      </c>
      <c r="D65" s="85" t="s">
        <v>557</v>
      </c>
      <c r="E65" s="86">
        <v>20679608000</v>
      </c>
      <c r="F65" s="86">
        <v>0</v>
      </c>
      <c r="G65" s="86">
        <v>16061916684</v>
      </c>
      <c r="H65" s="86">
        <v>36741524684</v>
      </c>
      <c r="I65" s="86">
        <v>1636868000</v>
      </c>
      <c r="J65" s="86">
        <v>31006528041</v>
      </c>
      <c r="K65" s="86">
        <v>84</v>
      </c>
      <c r="L65" s="86"/>
      <c r="M65" s="86">
        <v>5734996643</v>
      </c>
      <c r="N65" s="86">
        <v>0</v>
      </c>
      <c r="O65" s="87">
        <v>0</v>
      </c>
    </row>
    <row r="66" spans="1:15" x14ac:dyDescent="0.25">
      <c r="A66" s="84" t="s">
        <v>439</v>
      </c>
      <c r="B66" s="84" t="s">
        <v>558</v>
      </c>
      <c r="C66" s="85" t="s">
        <v>559</v>
      </c>
      <c r="D66" s="85" t="s">
        <v>560</v>
      </c>
      <c r="E66" s="86">
        <v>0</v>
      </c>
      <c r="F66" s="86">
        <v>0</v>
      </c>
      <c r="G66" s="86">
        <v>0</v>
      </c>
      <c r="H66" s="86">
        <v>0</v>
      </c>
      <c r="I66" s="86">
        <v>0</v>
      </c>
      <c r="J66" s="86">
        <v>3070816945</v>
      </c>
      <c r="K66" s="86">
        <v>0</v>
      </c>
      <c r="L66" s="86"/>
      <c r="M66" s="86">
        <v>-3070816945</v>
      </c>
      <c r="N66" s="86">
        <v>0</v>
      </c>
      <c r="O66" s="87">
        <v>0</v>
      </c>
    </row>
    <row r="67" spans="1:15" x14ac:dyDescent="0.25">
      <c r="A67" s="84" t="s">
        <v>439</v>
      </c>
      <c r="B67" s="84" t="s">
        <v>165</v>
      </c>
      <c r="C67" s="85" t="s">
        <v>308</v>
      </c>
      <c r="D67" s="85" t="s">
        <v>561</v>
      </c>
      <c r="E67" s="86">
        <v>47742562000</v>
      </c>
      <c r="F67" s="86">
        <v>50097000000</v>
      </c>
      <c r="G67" s="86">
        <v>103872661310</v>
      </c>
      <c r="H67" s="86">
        <v>151615223310</v>
      </c>
      <c r="I67" s="86">
        <v>52245738289</v>
      </c>
      <c r="J67" s="86">
        <v>144089525029</v>
      </c>
      <c r="K67" s="86">
        <v>95</v>
      </c>
      <c r="L67" s="86"/>
      <c r="M67" s="86">
        <v>7525698281</v>
      </c>
      <c r="N67" s="86">
        <v>0</v>
      </c>
      <c r="O67" s="87">
        <v>0</v>
      </c>
    </row>
    <row r="68" spans="1:15" x14ac:dyDescent="0.25">
      <c r="A68" s="84" t="s">
        <v>439</v>
      </c>
      <c r="B68" s="84" t="s">
        <v>562</v>
      </c>
      <c r="C68" s="85" t="s">
        <v>563</v>
      </c>
      <c r="D68" s="85" t="s">
        <v>564</v>
      </c>
      <c r="E68" s="86">
        <v>16246053000</v>
      </c>
      <c r="F68" s="86">
        <v>0</v>
      </c>
      <c r="G68" s="86">
        <v>2876268399</v>
      </c>
      <c r="H68" s="86">
        <v>19122321399</v>
      </c>
      <c r="I68" s="86">
        <v>451363199</v>
      </c>
      <c r="J68" s="86">
        <v>11424091278</v>
      </c>
      <c r="K68" s="86">
        <v>60</v>
      </c>
      <c r="L68" s="86"/>
      <c r="M68" s="86">
        <v>7698230121</v>
      </c>
      <c r="N68" s="86">
        <v>0</v>
      </c>
      <c r="O68" s="87">
        <v>0</v>
      </c>
    </row>
    <row r="69" spans="1:15" x14ac:dyDescent="0.25">
      <c r="A69" s="84" t="s">
        <v>439</v>
      </c>
      <c r="B69" s="84" t="s">
        <v>565</v>
      </c>
      <c r="C69" s="85" t="s">
        <v>566</v>
      </c>
      <c r="D69" s="85" t="s">
        <v>567</v>
      </c>
      <c r="E69" s="86">
        <v>602379000</v>
      </c>
      <c r="F69" s="86">
        <v>0</v>
      </c>
      <c r="G69" s="86">
        <v>22251982</v>
      </c>
      <c r="H69" s="86">
        <v>624630982</v>
      </c>
      <c r="I69" s="86">
        <v>47551249</v>
      </c>
      <c r="J69" s="86">
        <v>477605930</v>
      </c>
      <c r="K69" s="86">
        <v>76</v>
      </c>
      <c r="L69" s="86"/>
      <c r="M69" s="86">
        <v>147025052</v>
      </c>
      <c r="N69" s="86">
        <v>0</v>
      </c>
      <c r="O69" s="87">
        <v>0</v>
      </c>
    </row>
    <row r="70" spans="1:15" x14ac:dyDescent="0.25">
      <c r="A70" s="84" t="s">
        <v>439</v>
      </c>
      <c r="B70" s="84" t="s">
        <v>568</v>
      </c>
      <c r="C70" s="85" t="s">
        <v>569</v>
      </c>
      <c r="D70" s="85" t="s">
        <v>570</v>
      </c>
      <c r="E70" s="86">
        <v>0</v>
      </c>
      <c r="F70" s="86">
        <v>97000000</v>
      </c>
      <c r="G70" s="86">
        <v>97000000</v>
      </c>
      <c r="H70" s="86">
        <v>97000000</v>
      </c>
      <c r="I70" s="86">
        <v>46823841</v>
      </c>
      <c r="J70" s="86">
        <v>416556892</v>
      </c>
      <c r="K70" s="86">
        <v>429</v>
      </c>
      <c r="L70" s="86"/>
      <c r="M70" s="86">
        <v>-319556892</v>
      </c>
      <c r="N70" s="86">
        <v>0</v>
      </c>
      <c r="O70" s="87">
        <v>0</v>
      </c>
    </row>
    <row r="71" spans="1:15" x14ac:dyDescent="0.25">
      <c r="A71" s="84" t="s">
        <v>439</v>
      </c>
      <c r="B71" s="84" t="s">
        <v>571</v>
      </c>
      <c r="C71" s="85" t="s">
        <v>572</v>
      </c>
      <c r="D71" s="85" t="s">
        <v>573</v>
      </c>
      <c r="E71" s="86">
        <v>30894130000</v>
      </c>
      <c r="F71" s="86">
        <v>0</v>
      </c>
      <c r="G71" s="86">
        <v>49177140929</v>
      </c>
      <c r="H71" s="86">
        <v>80071270929</v>
      </c>
      <c r="I71" s="86">
        <v>0</v>
      </c>
      <c r="J71" s="86">
        <v>80071270929</v>
      </c>
      <c r="K71" s="86">
        <v>100</v>
      </c>
      <c r="L71" s="86"/>
      <c r="M71" s="86">
        <v>0</v>
      </c>
      <c r="N71" s="86">
        <v>0</v>
      </c>
      <c r="O71" s="87">
        <v>0</v>
      </c>
    </row>
    <row r="72" spans="1:15" ht="15.75" thickBot="1" x14ac:dyDescent="0.3">
      <c r="A72" s="84" t="s">
        <v>439</v>
      </c>
      <c r="B72" s="84" t="s">
        <v>574</v>
      </c>
      <c r="C72" s="89" t="s">
        <v>575</v>
      </c>
      <c r="D72" s="89" t="s">
        <v>576</v>
      </c>
      <c r="E72" s="90">
        <v>0</v>
      </c>
      <c r="F72" s="90">
        <v>50000000000</v>
      </c>
      <c r="G72" s="90">
        <v>51700000000</v>
      </c>
      <c r="H72" s="90">
        <v>51700000000</v>
      </c>
      <c r="I72" s="90">
        <v>51700000000</v>
      </c>
      <c r="J72" s="90">
        <v>51700000000</v>
      </c>
      <c r="K72" s="90">
        <v>100</v>
      </c>
      <c r="L72" s="90"/>
      <c r="M72" s="90">
        <v>0</v>
      </c>
      <c r="N72" s="90">
        <v>0</v>
      </c>
      <c r="O72" s="9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0"/>
  <sheetViews>
    <sheetView workbookViewId="0">
      <pane xSplit="7080" ySplit="1335" topLeftCell="AR1" activePane="bottomRight"/>
      <selection sqref="A1:XFD1048576"/>
      <selection pane="topRight" activeCell="AJ1" sqref="AJ1"/>
      <selection pane="bottomLeft" activeCell="B22" sqref="B22"/>
      <selection pane="bottomRight" activeCell="AU17" sqref="AU17"/>
    </sheetView>
  </sheetViews>
  <sheetFormatPr baseColWidth="10" defaultRowHeight="15" x14ac:dyDescent="0.25"/>
  <cols>
    <col min="2" max="2" width="41.140625" customWidth="1"/>
    <col min="3" max="3" width="22.7109375" bestFit="1" customWidth="1"/>
    <col min="4" max="4" width="19.7109375" bestFit="1" customWidth="1"/>
    <col min="5" max="5" width="22.7109375" bestFit="1" customWidth="1"/>
    <col min="6" max="6" width="11.7109375" bestFit="1" customWidth="1"/>
    <col min="7" max="7" width="18.5703125" bestFit="1" customWidth="1"/>
    <col min="8" max="8" width="20.85546875" bestFit="1" customWidth="1"/>
    <col min="9" max="9" width="11.7109375" bestFit="1" customWidth="1"/>
    <col min="10" max="10" width="20.85546875" bestFit="1" customWidth="1"/>
    <col min="11" max="11" width="11.7109375" bestFit="1" customWidth="1"/>
    <col min="12" max="12" width="20.85546875" bestFit="1" customWidth="1"/>
    <col min="13" max="13" width="11.7109375" bestFit="1" customWidth="1"/>
    <col min="14" max="16" width="20.85546875" bestFit="1" customWidth="1"/>
    <col min="17" max="18" width="11.7109375" bestFit="1" customWidth="1"/>
    <col min="19" max="19" width="20.85546875" bestFit="1" customWidth="1"/>
    <col min="20" max="20" width="11.7109375" bestFit="1" customWidth="1"/>
    <col min="21" max="21" width="20.85546875" bestFit="1" customWidth="1"/>
    <col min="22" max="22" width="11.7109375" bestFit="1" customWidth="1"/>
    <col min="23" max="23" width="20.85546875" bestFit="1" customWidth="1"/>
    <col min="24" max="24" width="11.7109375" bestFit="1" customWidth="1"/>
    <col min="25" max="25" width="20.5703125" bestFit="1" customWidth="1"/>
    <col min="26" max="26" width="18.5703125" bestFit="1" customWidth="1"/>
    <col min="27" max="27" width="20.85546875" bestFit="1" customWidth="1"/>
    <col min="28" max="29" width="11.7109375" bestFit="1" customWidth="1"/>
    <col min="30" max="30" width="19.7109375" bestFit="1" customWidth="1"/>
    <col min="31" max="31" width="11.7109375" bestFit="1" customWidth="1"/>
    <col min="32" max="32" width="19.7109375" bestFit="1" customWidth="1"/>
    <col min="33" max="33" width="11.7109375" bestFit="1" customWidth="1"/>
    <col min="34" max="34" width="20.5703125" bestFit="1" customWidth="1"/>
    <col min="35" max="35" width="11.7109375" bestFit="1" customWidth="1"/>
    <col min="36" max="36" width="22.7109375" bestFit="1" customWidth="1"/>
    <col min="37" max="37" width="20.85546875" bestFit="1" customWidth="1"/>
    <col min="38" max="38" width="22.7109375" bestFit="1" customWidth="1"/>
    <col min="39" max="39" width="11.7109375" bestFit="1" customWidth="1"/>
    <col min="40" max="40" width="18.5703125" bestFit="1" customWidth="1"/>
    <col min="41" max="41" width="22.7109375" bestFit="1" customWidth="1"/>
    <col min="42" max="42" width="11.7109375" bestFit="1" customWidth="1"/>
    <col min="43" max="43" width="22.7109375" bestFit="1" customWidth="1"/>
    <col min="44" max="44" width="11.7109375" bestFit="1" customWidth="1"/>
    <col min="45" max="45" width="22.7109375" bestFit="1" customWidth="1"/>
    <col min="46" max="46" width="11.7109375" bestFit="1" customWidth="1"/>
    <col min="47" max="47" width="22.7109375" bestFit="1" customWidth="1"/>
    <col min="48" max="48" width="20.85546875" bestFit="1" customWidth="1"/>
    <col min="49" max="49" width="22.7109375" bestFit="1" customWidth="1"/>
    <col min="50" max="50" width="11.7109375" bestFit="1" customWidth="1"/>
    <col min="51" max="51" width="20.85546875" bestFit="1" customWidth="1"/>
    <col min="52" max="52" width="22.85546875" customWidth="1"/>
    <col min="53" max="53" width="11.7109375" bestFit="1" customWidth="1"/>
    <col min="54" max="54" width="24.42578125" customWidth="1"/>
    <col min="55" max="55" width="11.7109375" bestFit="1" customWidth="1"/>
    <col min="56" max="56" width="23" customWidth="1"/>
    <col min="57" max="57" width="11.7109375" bestFit="1" customWidth="1"/>
    <col min="58" max="58" width="20.85546875" bestFit="1" customWidth="1"/>
    <col min="59" max="59" width="19.7109375" bestFit="1" customWidth="1"/>
    <col min="60" max="60" width="20.85546875" bestFit="1" customWidth="1"/>
    <col min="61" max="62" width="11.7109375" bestFit="1" customWidth="1"/>
    <col min="63" max="63" width="20.85546875" bestFit="1" customWidth="1"/>
    <col min="64" max="64" width="11.7109375" bestFit="1" customWidth="1"/>
    <col min="65" max="65" width="19.7109375" bestFit="1" customWidth="1"/>
    <col min="66" max="66" width="11.7109375" bestFit="1" customWidth="1"/>
    <col min="67" max="67" width="20.85546875" bestFit="1" customWidth="1"/>
    <col min="68" max="68" width="11.7109375" bestFit="1" customWidth="1"/>
    <col min="69" max="69" width="20.85546875" bestFit="1" customWidth="1"/>
    <col min="70" max="70" width="19.7109375" bestFit="1" customWidth="1"/>
    <col min="71" max="71" width="20.85546875" bestFit="1" customWidth="1"/>
    <col min="72" max="72" width="11.7109375" bestFit="1" customWidth="1"/>
    <col min="73" max="74" width="20.85546875" bestFit="1" customWidth="1"/>
    <col min="75" max="75" width="11.5703125" bestFit="1" customWidth="1"/>
    <col min="76" max="76" width="20.85546875" bestFit="1" customWidth="1"/>
    <col min="77" max="77" width="11.5703125" bestFit="1" customWidth="1"/>
    <col min="78" max="78" width="16.85546875" bestFit="1" customWidth="1"/>
    <col min="79" max="79" width="11.5703125" bestFit="1" customWidth="1"/>
  </cols>
  <sheetData>
    <row r="1" spans="1:82" s="43" customFormat="1" ht="12.75" x14ac:dyDescent="0.2">
      <c r="B1" s="44"/>
      <c r="C1" s="122" t="s">
        <v>22</v>
      </c>
      <c r="D1" s="123"/>
      <c r="E1" s="123"/>
      <c r="F1" s="123"/>
      <c r="G1" s="123"/>
      <c r="H1" s="123"/>
      <c r="I1" s="123"/>
      <c r="J1" s="123"/>
      <c r="K1" s="123"/>
      <c r="L1" s="123"/>
      <c r="M1" s="124"/>
      <c r="N1" s="122" t="s">
        <v>23</v>
      </c>
      <c r="O1" s="123"/>
      <c r="P1" s="123"/>
      <c r="Q1" s="123"/>
      <c r="R1" s="123"/>
      <c r="S1" s="123"/>
      <c r="T1" s="123"/>
      <c r="U1" s="123"/>
      <c r="V1" s="123"/>
      <c r="W1" s="123"/>
      <c r="X1" s="124"/>
      <c r="Y1" s="122" t="s">
        <v>24</v>
      </c>
      <c r="Z1" s="123"/>
      <c r="AA1" s="123"/>
      <c r="AB1" s="123"/>
      <c r="AC1" s="123"/>
      <c r="AD1" s="123"/>
      <c r="AE1" s="123"/>
      <c r="AF1" s="123"/>
      <c r="AG1" s="123"/>
      <c r="AH1" s="123"/>
      <c r="AI1" s="124"/>
      <c r="AJ1" s="122" t="s">
        <v>25</v>
      </c>
      <c r="AK1" s="123"/>
      <c r="AL1" s="123"/>
      <c r="AM1" s="123"/>
      <c r="AN1" s="123"/>
      <c r="AO1" s="123"/>
      <c r="AP1" s="123"/>
      <c r="AQ1" s="123"/>
      <c r="AR1" s="123"/>
      <c r="AS1" s="123"/>
      <c r="AT1" s="124"/>
      <c r="AU1" s="122" t="s">
        <v>26</v>
      </c>
      <c r="AV1" s="123"/>
      <c r="AW1" s="123"/>
      <c r="AX1" s="123"/>
      <c r="AY1" s="123"/>
      <c r="AZ1" s="123"/>
      <c r="BA1" s="123"/>
      <c r="BB1" s="123"/>
      <c r="BC1" s="123"/>
      <c r="BD1" s="123"/>
      <c r="BE1" s="124"/>
      <c r="BF1" s="122" t="s">
        <v>27</v>
      </c>
      <c r="BG1" s="123"/>
      <c r="BH1" s="123"/>
      <c r="BI1" s="123"/>
      <c r="BJ1" s="123"/>
      <c r="BK1" s="123"/>
      <c r="BL1" s="123"/>
      <c r="BM1" s="123"/>
      <c r="BN1" s="123"/>
      <c r="BO1" s="123"/>
      <c r="BP1" s="124"/>
      <c r="BQ1" s="122" t="s">
        <v>28</v>
      </c>
      <c r="BR1" s="123"/>
      <c r="BS1" s="123"/>
      <c r="BT1" s="123"/>
      <c r="BU1" s="123"/>
      <c r="BV1" s="123"/>
      <c r="BW1" s="123"/>
      <c r="BX1" s="123"/>
      <c r="BY1" s="123"/>
      <c r="BZ1" s="123"/>
      <c r="CA1" s="124"/>
      <c r="CB1" s="45"/>
      <c r="CC1" s="45"/>
    </row>
    <row r="2" spans="1:82" s="43" customFormat="1" ht="12.75" x14ac:dyDescent="0.2">
      <c r="B2" s="46"/>
      <c r="C2" s="125" t="s">
        <v>29</v>
      </c>
      <c r="D2" s="126"/>
      <c r="E2" s="126"/>
      <c r="F2" s="126"/>
      <c r="G2" s="126"/>
      <c r="H2" s="126" t="s">
        <v>30</v>
      </c>
      <c r="I2" s="126"/>
      <c r="J2" s="126"/>
      <c r="K2" s="126"/>
      <c r="L2" s="126"/>
      <c r="M2" s="127"/>
      <c r="N2" s="125" t="s">
        <v>29</v>
      </c>
      <c r="O2" s="126"/>
      <c r="P2" s="126"/>
      <c r="Q2" s="126"/>
      <c r="R2" s="126"/>
      <c r="S2" s="126" t="s">
        <v>30</v>
      </c>
      <c r="T2" s="126"/>
      <c r="U2" s="126"/>
      <c r="V2" s="126"/>
      <c r="W2" s="126"/>
      <c r="X2" s="127"/>
      <c r="Y2" s="125" t="s">
        <v>29</v>
      </c>
      <c r="Z2" s="126"/>
      <c r="AA2" s="126"/>
      <c r="AB2" s="126"/>
      <c r="AC2" s="126"/>
      <c r="AD2" s="126" t="s">
        <v>30</v>
      </c>
      <c r="AE2" s="126"/>
      <c r="AF2" s="126"/>
      <c r="AG2" s="126"/>
      <c r="AH2" s="126"/>
      <c r="AI2" s="127"/>
      <c r="AJ2" s="125" t="s">
        <v>29</v>
      </c>
      <c r="AK2" s="126"/>
      <c r="AL2" s="126"/>
      <c r="AM2" s="126"/>
      <c r="AN2" s="126"/>
      <c r="AO2" s="126" t="s">
        <v>30</v>
      </c>
      <c r="AP2" s="126"/>
      <c r="AQ2" s="126"/>
      <c r="AR2" s="126"/>
      <c r="AS2" s="126"/>
      <c r="AT2" s="127"/>
      <c r="AU2" s="125" t="s">
        <v>29</v>
      </c>
      <c r="AV2" s="126"/>
      <c r="AW2" s="126"/>
      <c r="AX2" s="126"/>
      <c r="AY2" s="126"/>
      <c r="AZ2" s="126" t="s">
        <v>30</v>
      </c>
      <c r="BA2" s="126"/>
      <c r="BB2" s="126"/>
      <c r="BC2" s="126"/>
      <c r="BD2" s="126"/>
      <c r="BE2" s="127"/>
      <c r="BF2" s="125" t="s">
        <v>29</v>
      </c>
      <c r="BG2" s="126"/>
      <c r="BH2" s="126"/>
      <c r="BI2" s="126"/>
      <c r="BJ2" s="126"/>
      <c r="BK2" s="126" t="s">
        <v>30</v>
      </c>
      <c r="BL2" s="126"/>
      <c r="BM2" s="126"/>
      <c r="BN2" s="126"/>
      <c r="BO2" s="126"/>
      <c r="BP2" s="127"/>
      <c r="BQ2" s="125" t="s">
        <v>29</v>
      </c>
      <c r="BR2" s="126"/>
      <c r="BS2" s="126"/>
      <c r="BT2" s="126"/>
      <c r="BU2" s="126"/>
      <c r="BV2" s="126" t="s">
        <v>30</v>
      </c>
      <c r="BW2" s="126"/>
      <c r="BX2" s="126"/>
      <c r="BY2" s="126"/>
      <c r="BZ2" s="126"/>
      <c r="CA2" s="127"/>
      <c r="CB2" s="45"/>
      <c r="CC2" s="45"/>
    </row>
    <row r="3" spans="1:82" s="47" customFormat="1" ht="26.25" thickBot="1" x14ac:dyDescent="0.25">
      <c r="B3" s="48" t="s">
        <v>31</v>
      </c>
      <c r="C3" s="49" t="s">
        <v>8</v>
      </c>
      <c r="D3" s="50" t="s">
        <v>32</v>
      </c>
      <c r="E3" s="50" t="s">
        <v>10</v>
      </c>
      <c r="F3" s="50" t="s">
        <v>33</v>
      </c>
      <c r="G3" s="50" t="s">
        <v>34</v>
      </c>
      <c r="H3" s="50" t="s">
        <v>35</v>
      </c>
      <c r="I3" s="50" t="s">
        <v>36</v>
      </c>
      <c r="J3" s="50" t="s">
        <v>37</v>
      </c>
      <c r="K3" s="50" t="s">
        <v>38</v>
      </c>
      <c r="L3" s="50" t="s">
        <v>39</v>
      </c>
      <c r="M3" s="51" t="s">
        <v>40</v>
      </c>
      <c r="N3" s="49" t="s">
        <v>8</v>
      </c>
      <c r="O3" s="50" t="s">
        <v>32</v>
      </c>
      <c r="P3" s="50" t="s">
        <v>10</v>
      </c>
      <c r="Q3" s="50" t="s">
        <v>33</v>
      </c>
      <c r="R3" s="50" t="s">
        <v>34</v>
      </c>
      <c r="S3" s="50" t="s">
        <v>35</v>
      </c>
      <c r="T3" s="50" t="s">
        <v>36</v>
      </c>
      <c r="U3" s="50" t="s">
        <v>37</v>
      </c>
      <c r="V3" s="50" t="s">
        <v>38</v>
      </c>
      <c r="W3" s="50" t="s">
        <v>39</v>
      </c>
      <c r="X3" s="51" t="s">
        <v>40</v>
      </c>
      <c r="Y3" s="49" t="s">
        <v>8</v>
      </c>
      <c r="Z3" s="50" t="s">
        <v>32</v>
      </c>
      <c r="AA3" s="50" t="s">
        <v>10</v>
      </c>
      <c r="AB3" s="50" t="s">
        <v>33</v>
      </c>
      <c r="AC3" s="50" t="s">
        <v>34</v>
      </c>
      <c r="AD3" s="50" t="s">
        <v>35</v>
      </c>
      <c r="AE3" s="50" t="s">
        <v>36</v>
      </c>
      <c r="AF3" s="50" t="s">
        <v>37</v>
      </c>
      <c r="AG3" s="50" t="s">
        <v>38</v>
      </c>
      <c r="AH3" s="50" t="s">
        <v>39</v>
      </c>
      <c r="AI3" s="51" t="s">
        <v>40</v>
      </c>
      <c r="AJ3" s="49" t="s">
        <v>8</v>
      </c>
      <c r="AK3" s="50" t="s">
        <v>32</v>
      </c>
      <c r="AL3" s="50" t="s">
        <v>10</v>
      </c>
      <c r="AM3" s="50" t="s">
        <v>33</v>
      </c>
      <c r="AN3" s="50" t="s">
        <v>34</v>
      </c>
      <c r="AO3" s="50" t="s">
        <v>35</v>
      </c>
      <c r="AP3" s="50" t="s">
        <v>36</v>
      </c>
      <c r="AQ3" s="50" t="s">
        <v>37</v>
      </c>
      <c r="AR3" s="50" t="s">
        <v>38</v>
      </c>
      <c r="AS3" s="50" t="s">
        <v>39</v>
      </c>
      <c r="AT3" s="51" t="s">
        <v>40</v>
      </c>
      <c r="AU3" s="49" t="s">
        <v>8</v>
      </c>
      <c r="AV3" s="50" t="s">
        <v>32</v>
      </c>
      <c r="AW3" s="50" t="s">
        <v>10</v>
      </c>
      <c r="AX3" s="50" t="s">
        <v>33</v>
      </c>
      <c r="AY3" s="50" t="s">
        <v>34</v>
      </c>
      <c r="AZ3" s="50" t="s">
        <v>35</v>
      </c>
      <c r="BA3" s="50" t="s">
        <v>36</v>
      </c>
      <c r="BB3" s="50" t="s">
        <v>37</v>
      </c>
      <c r="BC3" s="50" t="s">
        <v>38</v>
      </c>
      <c r="BD3" s="50" t="s">
        <v>39</v>
      </c>
      <c r="BE3" s="51" t="s">
        <v>40</v>
      </c>
      <c r="BF3" s="49" t="s">
        <v>8</v>
      </c>
      <c r="BG3" s="50" t="s">
        <v>32</v>
      </c>
      <c r="BH3" s="50" t="s">
        <v>10</v>
      </c>
      <c r="BI3" s="50" t="s">
        <v>33</v>
      </c>
      <c r="BJ3" s="50" t="s">
        <v>34</v>
      </c>
      <c r="BK3" s="50" t="s">
        <v>35</v>
      </c>
      <c r="BL3" s="50" t="s">
        <v>36</v>
      </c>
      <c r="BM3" s="50" t="s">
        <v>37</v>
      </c>
      <c r="BN3" s="50" t="s">
        <v>38</v>
      </c>
      <c r="BO3" s="50" t="s">
        <v>39</v>
      </c>
      <c r="BP3" s="51" t="s">
        <v>40</v>
      </c>
      <c r="BQ3" s="49" t="s">
        <v>8</v>
      </c>
      <c r="BR3" s="50" t="s">
        <v>32</v>
      </c>
      <c r="BS3" s="50" t="s">
        <v>10</v>
      </c>
      <c r="BT3" s="50" t="s">
        <v>33</v>
      </c>
      <c r="BU3" s="50" t="s">
        <v>34</v>
      </c>
      <c r="BV3" s="50" t="s">
        <v>35</v>
      </c>
      <c r="BW3" s="50" t="s">
        <v>36</v>
      </c>
      <c r="BX3" s="50" t="s">
        <v>37</v>
      </c>
      <c r="BY3" s="50" t="s">
        <v>38</v>
      </c>
      <c r="BZ3" s="50" t="s">
        <v>39</v>
      </c>
      <c r="CA3" s="51" t="s">
        <v>40</v>
      </c>
      <c r="CB3" s="52"/>
      <c r="CC3" s="52"/>
    </row>
    <row r="4" spans="1:82" x14ac:dyDescent="0.25">
      <c r="A4" s="53" t="s">
        <v>603</v>
      </c>
      <c r="B4" s="53" t="s">
        <v>1980</v>
      </c>
      <c r="C4" s="53">
        <v>8457828000</v>
      </c>
      <c r="D4" s="53">
        <v>44084159</v>
      </c>
      <c r="E4" s="53">
        <v>8501912159</v>
      </c>
      <c r="F4" s="54">
        <v>6.9476200942951207</v>
      </c>
      <c r="G4" s="53">
        <v>0</v>
      </c>
      <c r="H4" s="53">
        <v>4721720994</v>
      </c>
      <c r="I4" s="54">
        <v>55.537165118809831</v>
      </c>
      <c r="J4" s="53">
        <v>401336754</v>
      </c>
      <c r="K4" s="55">
        <v>4.7205469369046673</v>
      </c>
      <c r="L4" s="53">
        <v>5123057748</v>
      </c>
      <c r="M4" s="54">
        <v>60.257712055714499</v>
      </c>
      <c r="N4" s="53">
        <v>47472596000</v>
      </c>
      <c r="O4" s="53">
        <v>278277524</v>
      </c>
      <c r="P4" s="53">
        <v>47750873524</v>
      </c>
      <c r="Q4" s="54">
        <v>23.286255792988229</v>
      </c>
      <c r="R4" s="53">
        <v>0</v>
      </c>
      <c r="S4" s="53">
        <v>21587790991</v>
      </c>
      <c r="T4" s="54">
        <v>45.209206445510972</v>
      </c>
      <c r="U4" s="53">
        <v>6895199314</v>
      </c>
      <c r="V4" s="54">
        <v>14.439943827487077</v>
      </c>
      <c r="W4" s="53">
        <v>28482990305</v>
      </c>
      <c r="X4" s="54">
        <v>59.64915027299805</v>
      </c>
      <c r="Y4" s="53">
        <v>0</v>
      </c>
      <c r="Z4" s="53">
        <v>0</v>
      </c>
      <c r="AA4" s="53">
        <v>0</v>
      </c>
      <c r="AB4" s="54">
        <v>0</v>
      </c>
      <c r="AC4" s="53">
        <v>0</v>
      </c>
      <c r="AD4" s="53">
        <v>0</v>
      </c>
      <c r="AE4" s="54">
        <v>0</v>
      </c>
      <c r="AF4" s="53">
        <v>0</v>
      </c>
      <c r="AG4" s="55">
        <v>0</v>
      </c>
      <c r="AH4" s="53">
        <v>0</v>
      </c>
      <c r="AI4" s="53">
        <v>0</v>
      </c>
      <c r="AJ4" s="53">
        <v>7179712000</v>
      </c>
      <c r="AK4" s="53">
        <v>39694209</v>
      </c>
      <c r="AL4" s="53">
        <v>7219406209</v>
      </c>
      <c r="AM4" s="54">
        <v>0.15099538137722737</v>
      </c>
      <c r="AN4" s="53">
        <v>0</v>
      </c>
      <c r="AO4" s="53">
        <v>4883260135</v>
      </c>
      <c r="AP4" s="54">
        <v>67.640744870573059</v>
      </c>
      <c r="AQ4" s="53">
        <v>118884660</v>
      </c>
      <c r="AR4" s="55">
        <v>1.646737370890609</v>
      </c>
      <c r="AS4" s="53">
        <v>5002144795</v>
      </c>
      <c r="AT4" s="54">
        <v>69.287482241463664</v>
      </c>
      <c r="AU4" s="53">
        <v>66226849000</v>
      </c>
      <c r="AV4" s="53">
        <v>-1200569000</v>
      </c>
      <c r="AW4" s="53">
        <v>65026280000</v>
      </c>
      <c r="AX4" s="54">
        <v>1.2596419852120948</v>
      </c>
      <c r="AY4" s="53">
        <v>0</v>
      </c>
      <c r="AZ4" s="53">
        <v>31192772120</v>
      </c>
      <c r="BA4" s="54">
        <v>47.969485752529593</v>
      </c>
      <c r="BB4" s="53">
        <v>7415420728</v>
      </c>
      <c r="BC4" s="55">
        <v>11.403728966196436</v>
      </c>
      <c r="BD4" s="53">
        <v>38608192848</v>
      </c>
      <c r="BE4" s="54">
        <v>59.373214718726032</v>
      </c>
      <c r="BF4" s="53">
        <v>728448000</v>
      </c>
      <c r="BG4" s="53">
        <v>0</v>
      </c>
      <c r="BH4" s="53">
        <v>728448000</v>
      </c>
      <c r="BI4" s="54">
        <v>100</v>
      </c>
      <c r="BJ4" s="53">
        <v>0</v>
      </c>
      <c r="BK4" s="53">
        <v>179600551</v>
      </c>
      <c r="BL4" s="54">
        <v>24.655232906123704</v>
      </c>
      <c r="BM4" s="53">
        <v>-179600551</v>
      </c>
      <c r="BN4" s="55">
        <v>-24.655232906123704</v>
      </c>
      <c r="BO4" s="53">
        <v>0</v>
      </c>
      <c r="BP4" s="54">
        <v>0</v>
      </c>
      <c r="BQ4" s="53">
        <v>3116713000</v>
      </c>
      <c r="BR4" s="53">
        <v>-1562624892</v>
      </c>
      <c r="BS4" s="53">
        <v>1554088108</v>
      </c>
      <c r="BT4" s="54">
        <v>2.8972120846076725</v>
      </c>
      <c r="BU4" s="53">
        <v>0</v>
      </c>
      <c r="BV4" s="53">
        <v>0</v>
      </c>
      <c r="BW4" s="53">
        <v>0</v>
      </c>
      <c r="BX4" s="53">
        <v>0</v>
      </c>
      <c r="BY4" s="55">
        <v>0</v>
      </c>
      <c r="BZ4" s="53">
        <v>0</v>
      </c>
      <c r="CA4" s="54">
        <v>0</v>
      </c>
      <c r="CB4" s="53">
        <v>0</v>
      </c>
      <c r="CC4" s="53">
        <v>0</v>
      </c>
      <c r="CD4" s="53" t="e">
        <v>#N/A</v>
      </c>
    </row>
    <row r="5" spans="1:82" x14ac:dyDescent="0.25">
      <c r="A5" s="53" t="s">
        <v>876</v>
      </c>
      <c r="B5" s="53" t="s">
        <v>1982</v>
      </c>
      <c r="C5" s="53">
        <v>7504000000</v>
      </c>
      <c r="D5" s="53">
        <v>1042178350</v>
      </c>
      <c r="E5" s="53">
        <v>8546178350</v>
      </c>
      <c r="F5" s="54">
        <v>6.9837936835228041</v>
      </c>
      <c r="G5" s="53">
        <v>0</v>
      </c>
      <c r="H5" s="53">
        <v>4974187718</v>
      </c>
      <c r="I5" s="54">
        <v>58.203649798626067</v>
      </c>
      <c r="J5" s="53">
        <v>1282413784</v>
      </c>
      <c r="K5" s="55">
        <v>15.005698822093972</v>
      </c>
      <c r="L5" s="53">
        <v>6256601502</v>
      </c>
      <c r="M5" s="54">
        <v>73.209348620720036</v>
      </c>
      <c r="N5" s="53">
        <v>18090656000</v>
      </c>
      <c r="O5" s="53">
        <v>-1454183675</v>
      </c>
      <c r="P5" s="53">
        <v>16636472325</v>
      </c>
      <c r="Q5" s="54">
        <v>8.1129646740013754</v>
      </c>
      <c r="R5" s="53">
        <v>0</v>
      </c>
      <c r="S5" s="53">
        <v>11358577517</v>
      </c>
      <c r="T5" s="54">
        <v>68.275156506173545</v>
      </c>
      <c r="U5" s="53">
        <v>4888758505</v>
      </c>
      <c r="V5" s="54">
        <v>29.385788101564973</v>
      </c>
      <c r="W5" s="53">
        <v>16247336022</v>
      </c>
      <c r="X5" s="54">
        <v>97.660944607738529</v>
      </c>
      <c r="Y5" s="53">
        <v>0</v>
      </c>
      <c r="Z5" s="53">
        <v>0</v>
      </c>
      <c r="AA5" s="53">
        <v>0</v>
      </c>
      <c r="AB5" s="54">
        <v>0</v>
      </c>
      <c r="AC5" s="53">
        <v>0</v>
      </c>
      <c r="AD5" s="53">
        <v>0</v>
      </c>
      <c r="AE5" s="54">
        <v>0</v>
      </c>
      <c r="AF5" s="53">
        <v>0</v>
      </c>
      <c r="AG5" s="55">
        <v>0</v>
      </c>
      <c r="AH5" s="53">
        <v>0</v>
      </c>
      <c r="AI5" s="53">
        <v>0</v>
      </c>
      <c r="AJ5" s="53">
        <v>10196756000</v>
      </c>
      <c r="AK5" s="53">
        <v>8703739504</v>
      </c>
      <c r="AL5" s="53">
        <v>18900495504</v>
      </c>
      <c r="AM5" s="54">
        <v>0.39530779183574422</v>
      </c>
      <c r="AN5" s="53">
        <v>0</v>
      </c>
      <c r="AO5" s="53">
        <v>3282399513</v>
      </c>
      <c r="AP5" s="54">
        <v>17.366737884228119</v>
      </c>
      <c r="AQ5" s="53">
        <v>1417789203</v>
      </c>
      <c r="AR5" s="55">
        <v>7.5013335110708956</v>
      </c>
      <c r="AS5" s="53">
        <v>4700188716</v>
      </c>
      <c r="AT5" s="54">
        <v>24.868071395299012</v>
      </c>
      <c r="AU5" s="53">
        <v>35791412000</v>
      </c>
      <c r="AV5" s="53">
        <v>9978677839</v>
      </c>
      <c r="AW5" s="53">
        <v>45770089839</v>
      </c>
      <c r="AX5" s="54">
        <v>0.8866250203476792</v>
      </c>
      <c r="AY5" s="53">
        <v>0</v>
      </c>
      <c r="AZ5" s="53">
        <v>19615164748</v>
      </c>
      <c r="BA5" s="54">
        <v>42.855858087668018</v>
      </c>
      <c r="BB5" s="53">
        <v>7588961492</v>
      </c>
      <c r="BC5" s="55">
        <v>16.580613056899796</v>
      </c>
      <c r="BD5" s="53">
        <v>27204126240</v>
      </c>
      <c r="BE5" s="54">
        <v>59.436471144567818</v>
      </c>
      <c r="BF5" s="53">
        <v>0</v>
      </c>
      <c r="BG5" s="53">
        <v>0</v>
      </c>
      <c r="BH5" s="53">
        <v>0</v>
      </c>
      <c r="BI5" s="54">
        <v>0</v>
      </c>
      <c r="BJ5" s="53">
        <v>0</v>
      </c>
      <c r="BK5" s="53">
        <v>0</v>
      </c>
      <c r="BL5" s="54">
        <v>0</v>
      </c>
      <c r="BM5" s="53">
        <v>0</v>
      </c>
      <c r="BN5" s="55">
        <v>0</v>
      </c>
      <c r="BO5" s="53">
        <v>0</v>
      </c>
      <c r="BP5" s="54">
        <v>0</v>
      </c>
      <c r="BQ5" s="53">
        <v>0</v>
      </c>
      <c r="BR5" s="53">
        <v>1686943660</v>
      </c>
      <c r="BS5" s="53">
        <v>1686943660</v>
      </c>
      <c r="BT5" s="54">
        <v>3.1448883320354817</v>
      </c>
      <c r="BU5" s="53">
        <v>0</v>
      </c>
      <c r="BV5" s="53">
        <v>0</v>
      </c>
      <c r="BW5" s="53">
        <v>0</v>
      </c>
      <c r="BX5" s="53">
        <v>0</v>
      </c>
      <c r="BY5" s="55">
        <v>0</v>
      </c>
      <c r="BZ5" s="53">
        <v>0</v>
      </c>
      <c r="CA5" s="54">
        <v>0</v>
      </c>
      <c r="CB5" s="53">
        <v>0</v>
      </c>
      <c r="CC5" s="53">
        <v>0</v>
      </c>
      <c r="CD5" s="53" t="e">
        <v>#N/A</v>
      </c>
    </row>
    <row r="6" spans="1:82" x14ac:dyDescent="0.25">
      <c r="A6" s="53" t="s">
        <v>1993</v>
      </c>
      <c r="B6" s="53" t="s">
        <v>1982</v>
      </c>
      <c r="C6" s="53">
        <v>0</v>
      </c>
      <c r="D6" s="53">
        <v>0</v>
      </c>
      <c r="E6" s="53">
        <v>0</v>
      </c>
      <c r="F6" s="54">
        <v>0</v>
      </c>
      <c r="G6" s="53">
        <v>0</v>
      </c>
      <c r="H6" s="53">
        <v>0</v>
      </c>
      <c r="I6" s="54">
        <v>0</v>
      </c>
      <c r="J6" s="53">
        <v>0</v>
      </c>
      <c r="K6" s="55">
        <v>0</v>
      </c>
      <c r="L6" s="53">
        <v>0</v>
      </c>
      <c r="M6" s="54">
        <v>0</v>
      </c>
      <c r="N6" s="53">
        <v>0</v>
      </c>
      <c r="O6" s="53">
        <v>0</v>
      </c>
      <c r="P6" s="53">
        <v>0</v>
      </c>
      <c r="Q6" s="54">
        <v>0</v>
      </c>
      <c r="R6" s="53">
        <v>0</v>
      </c>
      <c r="S6" s="53">
        <v>0</v>
      </c>
      <c r="T6" s="54">
        <v>0</v>
      </c>
      <c r="U6" s="53">
        <v>0</v>
      </c>
      <c r="V6" s="54">
        <v>0</v>
      </c>
      <c r="W6" s="53">
        <v>0</v>
      </c>
      <c r="X6" s="54">
        <v>0</v>
      </c>
      <c r="Y6" s="53">
        <v>0</v>
      </c>
      <c r="Z6" s="53">
        <v>0</v>
      </c>
      <c r="AA6" s="53">
        <v>0</v>
      </c>
      <c r="AB6" s="54">
        <v>0</v>
      </c>
      <c r="AC6" s="53">
        <v>0</v>
      </c>
      <c r="AD6" s="53">
        <v>0</v>
      </c>
      <c r="AE6" s="54">
        <v>0</v>
      </c>
      <c r="AF6" s="53">
        <v>0</v>
      </c>
      <c r="AG6" s="55">
        <v>0</v>
      </c>
      <c r="AH6" s="53">
        <v>0</v>
      </c>
      <c r="AI6" s="53">
        <v>0</v>
      </c>
      <c r="AJ6" s="53">
        <v>0</v>
      </c>
      <c r="AK6" s="53">
        <v>0</v>
      </c>
      <c r="AL6" s="53">
        <v>0</v>
      </c>
      <c r="AM6" s="54">
        <v>0</v>
      </c>
      <c r="AN6" s="53">
        <v>0</v>
      </c>
      <c r="AO6" s="53">
        <v>0</v>
      </c>
      <c r="AP6" s="54">
        <v>0</v>
      </c>
      <c r="AQ6" s="53">
        <v>0</v>
      </c>
      <c r="AR6" s="55">
        <v>0</v>
      </c>
      <c r="AS6" s="53">
        <v>0</v>
      </c>
      <c r="AT6" s="54">
        <v>0</v>
      </c>
      <c r="AU6" s="53">
        <v>0</v>
      </c>
      <c r="AV6" s="53">
        <v>0</v>
      </c>
      <c r="AW6" s="53">
        <v>0</v>
      </c>
      <c r="AX6" s="54">
        <v>0</v>
      </c>
      <c r="AY6" s="53">
        <v>0</v>
      </c>
      <c r="AZ6" s="53">
        <v>0</v>
      </c>
      <c r="BA6" s="54">
        <v>0</v>
      </c>
      <c r="BB6" s="53">
        <v>0</v>
      </c>
      <c r="BC6" s="55">
        <v>0</v>
      </c>
      <c r="BD6" s="53">
        <v>0</v>
      </c>
      <c r="BE6" s="54">
        <v>0</v>
      </c>
      <c r="BF6" s="53">
        <v>0</v>
      </c>
      <c r="BG6" s="53">
        <v>0</v>
      </c>
      <c r="BH6" s="53">
        <v>0</v>
      </c>
      <c r="BI6" s="54">
        <v>0</v>
      </c>
      <c r="BJ6" s="53">
        <v>0</v>
      </c>
      <c r="BK6" s="53">
        <v>0</v>
      </c>
      <c r="BL6" s="54">
        <v>0</v>
      </c>
      <c r="BM6" s="53">
        <v>0</v>
      </c>
      <c r="BN6" s="55">
        <v>0</v>
      </c>
      <c r="BO6" s="53">
        <v>0</v>
      </c>
      <c r="BP6" s="54">
        <v>0</v>
      </c>
      <c r="BQ6" s="53">
        <v>0</v>
      </c>
      <c r="BR6" s="53">
        <v>0</v>
      </c>
      <c r="BS6" s="53">
        <v>0</v>
      </c>
      <c r="BT6" s="54">
        <v>0</v>
      </c>
      <c r="BU6" s="53">
        <v>0</v>
      </c>
      <c r="BV6" s="53">
        <v>0</v>
      </c>
      <c r="BW6" s="53">
        <v>0</v>
      </c>
      <c r="BX6" s="53">
        <v>0</v>
      </c>
      <c r="BY6" s="55">
        <v>0</v>
      </c>
      <c r="BZ6" s="53">
        <v>0</v>
      </c>
      <c r="CA6" s="54">
        <v>0</v>
      </c>
      <c r="CB6" s="53">
        <v>0</v>
      </c>
      <c r="CC6" s="53">
        <v>0</v>
      </c>
      <c r="CD6" s="53" t="e">
        <v>#N/A</v>
      </c>
    </row>
    <row r="7" spans="1:82" x14ac:dyDescent="0.25">
      <c r="A7" s="53" t="s">
        <v>1057</v>
      </c>
      <c r="B7" s="53" t="s">
        <v>1984</v>
      </c>
      <c r="C7" s="53">
        <v>10424196483</v>
      </c>
      <c r="D7" s="53">
        <v>401728788</v>
      </c>
      <c r="E7" s="53">
        <v>10825925271</v>
      </c>
      <c r="F7" s="54">
        <v>8.8467646507634257</v>
      </c>
      <c r="G7" s="53">
        <v>0</v>
      </c>
      <c r="H7" s="53">
        <v>4924585096</v>
      </c>
      <c r="I7" s="54">
        <v>45.488814791579586</v>
      </c>
      <c r="J7" s="53">
        <v>1244438191</v>
      </c>
      <c r="K7" s="55">
        <v>11.494982274942769</v>
      </c>
      <c r="L7" s="53">
        <v>6169023287</v>
      </c>
      <c r="M7" s="54">
        <v>56.983797066522357</v>
      </c>
      <c r="N7" s="53">
        <v>0</v>
      </c>
      <c r="O7" s="53">
        <v>0</v>
      </c>
      <c r="P7" s="53">
        <v>0</v>
      </c>
      <c r="Q7" s="54">
        <v>0</v>
      </c>
      <c r="R7" s="53">
        <v>0</v>
      </c>
      <c r="S7" s="53">
        <v>0</v>
      </c>
      <c r="T7" s="54">
        <v>0</v>
      </c>
      <c r="U7" s="53">
        <v>0</v>
      </c>
      <c r="V7" s="54">
        <v>0</v>
      </c>
      <c r="W7" s="53">
        <v>0</v>
      </c>
      <c r="X7" s="54">
        <v>0</v>
      </c>
      <c r="Y7" s="53">
        <v>0</v>
      </c>
      <c r="Z7" s="53">
        <v>0</v>
      </c>
      <c r="AA7" s="53">
        <v>0</v>
      </c>
      <c r="AB7" s="54">
        <v>0</v>
      </c>
      <c r="AC7" s="53">
        <v>0</v>
      </c>
      <c r="AD7" s="53">
        <v>0</v>
      </c>
      <c r="AE7" s="54">
        <v>0</v>
      </c>
      <c r="AF7" s="53">
        <v>0</v>
      </c>
      <c r="AG7" s="55">
        <v>0</v>
      </c>
      <c r="AH7" s="53">
        <v>0</v>
      </c>
      <c r="AI7" s="53">
        <v>0</v>
      </c>
      <c r="AJ7" s="53">
        <v>97447645870</v>
      </c>
      <c r="AK7" s="53">
        <v>8120567010</v>
      </c>
      <c r="AL7" s="53">
        <v>105568212880</v>
      </c>
      <c r="AM7" s="54">
        <v>2.2079811141886014</v>
      </c>
      <c r="AN7" s="53">
        <v>0</v>
      </c>
      <c r="AO7" s="53">
        <v>45044642462</v>
      </c>
      <c r="AP7" s="54">
        <v>42.668755331874856</v>
      </c>
      <c r="AQ7" s="53">
        <v>7993828804</v>
      </c>
      <c r="AR7" s="55">
        <v>7.5721929792319509</v>
      </c>
      <c r="AS7" s="53">
        <v>53038471266</v>
      </c>
      <c r="AT7" s="54">
        <v>50.240948311106806</v>
      </c>
      <c r="AU7" s="53">
        <v>107871842353</v>
      </c>
      <c r="AV7" s="53">
        <v>8522295798</v>
      </c>
      <c r="AW7" s="53">
        <v>116394138151</v>
      </c>
      <c r="AX7" s="54">
        <v>2.2547029177676543</v>
      </c>
      <c r="AY7" s="53">
        <v>0</v>
      </c>
      <c r="AZ7" s="53">
        <v>49969227558</v>
      </c>
      <c r="BA7" s="54">
        <v>42.931051642114582</v>
      </c>
      <c r="BB7" s="53">
        <v>9238266995</v>
      </c>
      <c r="BC7" s="55">
        <v>7.9370552003358155</v>
      </c>
      <c r="BD7" s="53">
        <v>59207494553</v>
      </c>
      <c r="BE7" s="54">
        <v>50.868106842450402</v>
      </c>
      <c r="BF7" s="53">
        <v>0</v>
      </c>
      <c r="BG7" s="53">
        <v>0</v>
      </c>
      <c r="BH7" s="53">
        <v>0</v>
      </c>
      <c r="BI7" s="54">
        <v>0</v>
      </c>
      <c r="BJ7" s="53">
        <v>0</v>
      </c>
      <c r="BK7" s="53">
        <v>0</v>
      </c>
      <c r="BL7" s="54">
        <v>0</v>
      </c>
      <c r="BM7" s="53">
        <v>0</v>
      </c>
      <c r="BN7" s="55">
        <v>0</v>
      </c>
      <c r="BO7" s="53">
        <v>0</v>
      </c>
      <c r="BP7" s="54">
        <v>0</v>
      </c>
      <c r="BQ7" s="53">
        <v>0</v>
      </c>
      <c r="BR7" s="53">
        <v>0</v>
      </c>
      <c r="BS7" s="53">
        <v>0</v>
      </c>
      <c r="BT7" s="54">
        <v>0</v>
      </c>
      <c r="BU7" s="53">
        <v>0</v>
      </c>
      <c r="BV7" s="53">
        <v>0</v>
      </c>
      <c r="BW7" s="53">
        <v>0</v>
      </c>
      <c r="BX7" s="53">
        <v>0</v>
      </c>
      <c r="BY7" s="55">
        <v>0</v>
      </c>
      <c r="BZ7" s="53">
        <v>0</v>
      </c>
      <c r="CA7" s="54">
        <v>0</v>
      </c>
      <c r="CB7" s="53">
        <v>0</v>
      </c>
      <c r="CC7" s="53">
        <v>0</v>
      </c>
      <c r="CD7" s="53" t="e">
        <v>#N/A</v>
      </c>
    </row>
    <row r="8" spans="1:82" x14ac:dyDescent="0.25">
      <c r="A8" s="53" t="s">
        <v>1132</v>
      </c>
      <c r="B8" s="53" t="s">
        <v>1986</v>
      </c>
      <c r="C8" s="53">
        <v>76998115001</v>
      </c>
      <c r="D8" s="53">
        <v>-6826151107</v>
      </c>
      <c r="E8" s="53">
        <v>70171963894</v>
      </c>
      <c r="F8" s="54">
        <v>57.343352564518788</v>
      </c>
      <c r="G8" s="53">
        <v>3802721423</v>
      </c>
      <c r="H8" s="53">
        <v>42045685894</v>
      </c>
      <c r="I8" s="54">
        <v>59.91806921281718</v>
      </c>
      <c r="J8" s="53">
        <v>8391578397</v>
      </c>
      <c r="K8" s="55">
        <v>11.958591339521446</v>
      </c>
      <c r="L8" s="53">
        <v>50437264291</v>
      </c>
      <c r="M8" s="54">
        <v>71.87666055233862</v>
      </c>
      <c r="N8" s="53">
        <v>0</v>
      </c>
      <c r="O8" s="53">
        <v>0</v>
      </c>
      <c r="P8" s="53">
        <v>0</v>
      </c>
      <c r="Q8" s="54">
        <v>0</v>
      </c>
      <c r="R8" s="53">
        <v>0</v>
      </c>
      <c r="S8" s="53">
        <v>0</v>
      </c>
      <c r="T8" s="54">
        <v>0</v>
      </c>
      <c r="U8" s="53">
        <v>0</v>
      </c>
      <c r="V8" s="54">
        <v>0</v>
      </c>
      <c r="W8" s="53">
        <v>0</v>
      </c>
      <c r="X8" s="54">
        <v>0</v>
      </c>
      <c r="Y8" s="53">
        <v>0</v>
      </c>
      <c r="Z8" s="53">
        <v>0</v>
      </c>
      <c r="AA8" s="53">
        <v>0</v>
      </c>
      <c r="AB8" s="54">
        <v>0</v>
      </c>
      <c r="AC8" s="53">
        <v>0</v>
      </c>
      <c r="AD8" s="53">
        <v>0</v>
      </c>
      <c r="AE8" s="54">
        <v>0</v>
      </c>
      <c r="AF8" s="53">
        <v>0</v>
      </c>
      <c r="AG8" s="55">
        <v>0</v>
      </c>
      <c r="AH8" s="53">
        <v>0</v>
      </c>
      <c r="AI8" s="53">
        <v>0</v>
      </c>
      <c r="AJ8" s="53">
        <v>4249361545252</v>
      </c>
      <c r="AK8" s="53">
        <v>173980134415</v>
      </c>
      <c r="AL8" s="53">
        <v>4423341679667</v>
      </c>
      <c r="AM8" s="54">
        <v>92.515110598773092</v>
      </c>
      <c r="AN8" s="53">
        <v>5404533456</v>
      </c>
      <c r="AO8" s="53">
        <v>1184055380514</v>
      </c>
      <c r="AP8" s="54">
        <v>26.768345433426671</v>
      </c>
      <c r="AQ8" s="53">
        <v>745175254348.65991</v>
      </c>
      <c r="AR8" s="55">
        <v>16.846432139168559</v>
      </c>
      <c r="AS8" s="53">
        <v>1929230634862.6599</v>
      </c>
      <c r="AT8" s="54">
        <v>43.61477757259523</v>
      </c>
      <c r="AU8" s="53">
        <v>4347989825903</v>
      </c>
      <c r="AV8" s="53">
        <v>187299960266</v>
      </c>
      <c r="AW8" s="53">
        <v>4535289786169</v>
      </c>
      <c r="AX8" s="54">
        <v>87.854347961501972</v>
      </c>
      <c r="AY8" s="53">
        <v>9207254879</v>
      </c>
      <c r="AZ8" s="53">
        <v>1226101066408</v>
      </c>
      <c r="BA8" s="54">
        <v>27.034679683471751</v>
      </c>
      <c r="BB8" s="53">
        <v>753566832745.65991</v>
      </c>
      <c r="BC8" s="55">
        <v>16.615626967074238</v>
      </c>
      <c r="BD8" s="53">
        <v>1979667899153.6599</v>
      </c>
      <c r="BE8" s="54">
        <v>43.650306650545986</v>
      </c>
      <c r="BF8" s="53">
        <v>0</v>
      </c>
      <c r="BG8" s="53">
        <v>0</v>
      </c>
      <c r="BH8" s="53">
        <v>0</v>
      </c>
      <c r="BI8" s="54">
        <v>0</v>
      </c>
      <c r="BJ8" s="53">
        <v>0</v>
      </c>
      <c r="BK8" s="53">
        <v>0</v>
      </c>
      <c r="BL8" s="54">
        <v>0</v>
      </c>
      <c r="BM8" s="53">
        <v>0</v>
      </c>
      <c r="BN8" s="55">
        <v>0</v>
      </c>
      <c r="BO8" s="53">
        <v>0</v>
      </c>
      <c r="BP8" s="54">
        <v>0</v>
      </c>
      <c r="BQ8" s="53">
        <v>21630165650</v>
      </c>
      <c r="BR8" s="53">
        <v>20145976958</v>
      </c>
      <c r="BS8" s="53">
        <v>41776142608</v>
      </c>
      <c r="BT8" s="54">
        <v>77.881263352535157</v>
      </c>
      <c r="BU8" s="53">
        <v>0</v>
      </c>
      <c r="BV8" s="53">
        <v>0</v>
      </c>
      <c r="BW8" s="53">
        <v>0</v>
      </c>
      <c r="BX8" s="53">
        <v>0</v>
      </c>
      <c r="BY8" s="55">
        <v>0</v>
      </c>
      <c r="BZ8" s="53">
        <v>0</v>
      </c>
      <c r="CA8" s="54">
        <v>0</v>
      </c>
      <c r="CB8" s="53">
        <v>0</v>
      </c>
      <c r="CC8" s="53">
        <v>0</v>
      </c>
      <c r="CD8" s="53" t="e">
        <v>#N/A</v>
      </c>
    </row>
    <row r="9" spans="1:82" x14ac:dyDescent="0.25">
      <c r="A9" s="53" t="s">
        <v>1330</v>
      </c>
      <c r="B9" s="53" t="s">
        <v>1988</v>
      </c>
      <c r="C9" s="53">
        <v>11273502438</v>
      </c>
      <c r="D9" s="53">
        <v>0</v>
      </c>
      <c r="E9" s="53">
        <v>11273502438</v>
      </c>
      <c r="F9" s="54">
        <v>9.2125172086636038</v>
      </c>
      <c r="G9" s="53">
        <v>0</v>
      </c>
      <c r="H9" s="53">
        <v>5670411150</v>
      </c>
      <c r="I9" s="54">
        <v>50.298575630644663</v>
      </c>
      <c r="J9" s="53">
        <v>1371815464.4899998</v>
      </c>
      <c r="K9" s="55">
        <v>12.168493971012701</v>
      </c>
      <c r="L9" s="53">
        <v>7042226614.4899998</v>
      </c>
      <c r="M9" s="54">
        <v>62.467069601657364</v>
      </c>
      <c r="N9" s="53">
        <v>0</v>
      </c>
      <c r="O9" s="53">
        <v>0</v>
      </c>
      <c r="P9" s="53">
        <v>0</v>
      </c>
      <c r="Q9" s="54">
        <v>0</v>
      </c>
      <c r="R9" s="53">
        <v>0</v>
      </c>
      <c r="S9" s="53">
        <v>0</v>
      </c>
      <c r="T9" s="54">
        <v>0</v>
      </c>
      <c r="U9" s="53">
        <v>0</v>
      </c>
      <c r="V9" s="54">
        <v>0</v>
      </c>
      <c r="W9" s="53">
        <v>0</v>
      </c>
      <c r="X9" s="54">
        <v>0</v>
      </c>
      <c r="Y9" s="53">
        <v>0</v>
      </c>
      <c r="Z9" s="53">
        <v>0</v>
      </c>
      <c r="AA9" s="53">
        <v>0</v>
      </c>
      <c r="AB9" s="54">
        <v>0</v>
      </c>
      <c r="AC9" s="53">
        <v>0</v>
      </c>
      <c r="AD9" s="53">
        <v>0</v>
      </c>
      <c r="AE9" s="54">
        <v>0</v>
      </c>
      <c r="AF9" s="53">
        <v>0</v>
      </c>
      <c r="AG9" s="55">
        <v>0</v>
      </c>
      <c r="AH9" s="53">
        <v>0</v>
      </c>
      <c r="AI9" s="53">
        <v>0</v>
      </c>
      <c r="AJ9" s="53">
        <v>194259042066</v>
      </c>
      <c r="AK9" s="53">
        <v>31921120662</v>
      </c>
      <c r="AL9" s="53">
        <v>226180162728</v>
      </c>
      <c r="AM9" s="54">
        <v>4.7306051138253258</v>
      </c>
      <c r="AN9" s="53">
        <v>0</v>
      </c>
      <c r="AO9" s="53">
        <v>50279189354.07</v>
      </c>
      <c r="AP9" s="54">
        <v>22.229707834517214</v>
      </c>
      <c r="AQ9" s="53">
        <v>15347425442</v>
      </c>
      <c r="AR9" s="55">
        <v>6.7854869573405185</v>
      </c>
      <c r="AS9" s="53">
        <v>65626614796.07</v>
      </c>
      <c r="AT9" s="54">
        <v>29.015194791857734</v>
      </c>
      <c r="AU9" s="53">
        <v>205532544504</v>
      </c>
      <c r="AV9" s="53">
        <v>31921120662</v>
      </c>
      <c r="AW9" s="53">
        <v>237453665166</v>
      </c>
      <c r="AX9" s="54">
        <v>4.5997803685769547</v>
      </c>
      <c r="AY9" s="53">
        <v>0</v>
      </c>
      <c r="AZ9" s="53">
        <v>55949600504.07</v>
      </c>
      <c r="BA9" s="54">
        <v>23.562323396843148</v>
      </c>
      <c r="BB9" s="53">
        <v>16719240906.489998</v>
      </c>
      <c r="BC9" s="55">
        <v>7.0410540493455214</v>
      </c>
      <c r="BD9" s="53">
        <v>72668841410.559998</v>
      </c>
      <c r="BE9" s="54">
        <v>30.603377446188667</v>
      </c>
      <c r="BF9" s="53">
        <v>0</v>
      </c>
      <c r="BG9" s="53">
        <v>0</v>
      </c>
      <c r="BH9" s="53">
        <v>0</v>
      </c>
      <c r="BI9" s="54">
        <v>0</v>
      </c>
      <c r="BJ9" s="53">
        <v>0</v>
      </c>
      <c r="BK9" s="53">
        <v>0</v>
      </c>
      <c r="BL9" s="54">
        <v>0</v>
      </c>
      <c r="BM9" s="53">
        <v>0</v>
      </c>
      <c r="BN9" s="55">
        <v>0</v>
      </c>
      <c r="BO9" s="53">
        <v>0</v>
      </c>
      <c r="BP9" s="54">
        <v>0</v>
      </c>
      <c r="BQ9" s="53">
        <v>0</v>
      </c>
      <c r="BR9" s="53">
        <v>0</v>
      </c>
      <c r="BS9" s="53">
        <v>0</v>
      </c>
      <c r="BT9" s="54">
        <v>0</v>
      </c>
      <c r="BU9" s="53">
        <v>0</v>
      </c>
      <c r="BV9" s="53">
        <v>0</v>
      </c>
      <c r="BW9" s="53">
        <v>0</v>
      </c>
      <c r="BX9" s="53">
        <v>0</v>
      </c>
      <c r="BY9" s="55">
        <v>0</v>
      </c>
      <c r="BZ9" s="53">
        <v>0</v>
      </c>
      <c r="CA9" s="54">
        <v>0</v>
      </c>
      <c r="CB9" s="53">
        <v>0</v>
      </c>
      <c r="CC9" s="53">
        <v>0</v>
      </c>
      <c r="CD9" s="53" t="e">
        <v>#N/A</v>
      </c>
    </row>
    <row r="10" spans="1:82" x14ac:dyDescent="0.25">
      <c r="A10" s="53" t="s">
        <v>1382</v>
      </c>
      <c r="B10" s="53" t="s">
        <v>1990</v>
      </c>
      <c r="C10" s="53">
        <v>13764983120</v>
      </c>
      <c r="D10" s="53">
        <v>-712889878</v>
      </c>
      <c r="E10" s="53">
        <v>13052093242</v>
      </c>
      <c r="F10" s="54">
        <v>10.665951798236257</v>
      </c>
      <c r="G10" s="53">
        <v>0</v>
      </c>
      <c r="H10" s="53">
        <v>11189179764.6</v>
      </c>
      <c r="I10" s="54">
        <v>85.727090338234959</v>
      </c>
      <c r="J10" s="53">
        <v>1363664286.4099998</v>
      </c>
      <c r="K10" s="55">
        <v>10.447858907580427</v>
      </c>
      <c r="L10" s="53">
        <v>12552844051.01</v>
      </c>
      <c r="M10" s="54">
        <v>96.174949245815384</v>
      </c>
      <c r="N10" s="53">
        <v>139693844099</v>
      </c>
      <c r="O10" s="53">
        <v>979142415</v>
      </c>
      <c r="P10" s="53">
        <v>140672986514</v>
      </c>
      <c r="Q10" s="54">
        <v>68.600779533010396</v>
      </c>
      <c r="R10" s="53">
        <v>0</v>
      </c>
      <c r="S10" s="53">
        <v>94481631064.330002</v>
      </c>
      <c r="T10" s="54">
        <v>67.164018768398748</v>
      </c>
      <c r="U10" s="53">
        <v>43025734397.919998</v>
      </c>
      <c r="V10" s="54">
        <v>30.585640828516858</v>
      </c>
      <c r="W10" s="53">
        <v>137507365462.25</v>
      </c>
      <c r="X10" s="54">
        <v>97.749659596915606</v>
      </c>
      <c r="Y10" s="53">
        <v>0</v>
      </c>
      <c r="Z10" s="53">
        <v>0</v>
      </c>
      <c r="AA10" s="53">
        <v>0</v>
      </c>
      <c r="AB10" s="54">
        <v>0</v>
      </c>
      <c r="AC10" s="53">
        <v>0</v>
      </c>
      <c r="AD10" s="53">
        <v>0</v>
      </c>
      <c r="AE10" s="54">
        <v>0</v>
      </c>
      <c r="AF10" s="53">
        <v>0</v>
      </c>
      <c r="AG10" s="55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4">
        <v>0</v>
      </c>
      <c r="AN10" s="53">
        <v>0</v>
      </c>
      <c r="AO10" s="53">
        <v>0</v>
      </c>
      <c r="AP10" s="54">
        <v>0</v>
      </c>
      <c r="AQ10" s="53">
        <v>0</v>
      </c>
      <c r="AR10" s="55">
        <v>0</v>
      </c>
      <c r="AS10" s="53">
        <v>0</v>
      </c>
      <c r="AT10" s="54">
        <v>0</v>
      </c>
      <c r="AU10" s="53">
        <v>153458827219</v>
      </c>
      <c r="AV10" s="53">
        <v>8889890867</v>
      </c>
      <c r="AW10" s="53">
        <v>162348718086</v>
      </c>
      <c r="AX10" s="54">
        <v>3.1449017465936508</v>
      </c>
      <c r="AY10" s="53">
        <v>0</v>
      </c>
      <c r="AZ10" s="53">
        <v>105670810828.92999</v>
      </c>
      <c r="BA10" s="54">
        <v>65.088786702309307</v>
      </c>
      <c r="BB10" s="53">
        <v>44389398684.330017</v>
      </c>
      <c r="BC10" s="55">
        <v>27.342007505606475</v>
      </c>
      <c r="BD10" s="53">
        <v>150060209513.26001</v>
      </c>
      <c r="BE10" s="54">
        <v>92.430794207915781</v>
      </c>
      <c r="BF10" s="53">
        <v>0</v>
      </c>
      <c r="BG10" s="53">
        <v>0</v>
      </c>
      <c r="BH10" s="53">
        <v>0</v>
      </c>
      <c r="BI10" s="54">
        <v>0</v>
      </c>
      <c r="BJ10" s="53">
        <v>0</v>
      </c>
      <c r="BK10" s="53">
        <v>0</v>
      </c>
      <c r="BL10" s="54">
        <v>0</v>
      </c>
      <c r="BM10" s="53">
        <v>0</v>
      </c>
      <c r="BN10" s="55">
        <v>0</v>
      </c>
      <c r="BO10" s="53">
        <v>0</v>
      </c>
      <c r="BP10" s="54">
        <v>0</v>
      </c>
      <c r="BQ10" s="53">
        <v>0</v>
      </c>
      <c r="BR10" s="53">
        <v>8623638330</v>
      </c>
      <c r="BS10" s="53">
        <v>8623638330</v>
      </c>
      <c r="BT10" s="54">
        <v>16.076636230821688</v>
      </c>
      <c r="BU10" s="53">
        <v>0</v>
      </c>
      <c r="BV10" s="53">
        <v>0</v>
      </c>
      <c r="BW10" s="53">
        <v>0</v>
      </c>
      <c r="BX10" s="53">
        <v>0</v>
      </c>
      <c r="BY10" s="55">
        <v>0</v>
      </c>
      <c r="BZ10" s="53">
        <v>0</v>
      </c>
      <c r="CA10" s="54">
        <v>0</v>
      </c>
      <c r="CB10" s="53">
        <v>0</v>
      </c>
      <c r="CC10" s="53">
        <v>0</v>
      </c>
      <c r="CD10" s="53" t="e">
        <v>#N/A</v>
      </c>
    </row>
    <row r="11" spans="1:82" x14ac:dyDescent="0.25">
      <c r="A11" s="53"/>
      <c r="B11" s="53"/>
      <c r="C11" s="53"/>
      <c r="D11" s="53"/>
      <c r="E11" s="53"/>
      <c r="F11" s="54"/>
      <c r="G11" s="53"/>
      <c r="H11" s="53"/>
      <c r="I11" s="54"/>
      <c r="J11" s="53"/>
      <c r="K11" s="55"/>
      <c r="L11" s="53"/>
      <c r="M11" s="54"/>
      <c r="N11" s="53"/>
      <c r="O11" s="53"/>
      <c r="P11" s="53"/>
      <c r="Q11" s="54"/>
      <c r="R11" s="53"/>
      <c r="S11" s="53"/>
      <c r="T11" s="54"/>
      <c r="U11" s="53"/>
      <c r="V11" s="54"/>
      <c r="W11" s="53"/>
      <c r="X11" s="54"/>
      <c r="Y11" s="53"/>
      <c r="Z11" s="53"/>
      <c r="AA11" s="53"/>
      <c r="AB11" s="54"/>
      <c r="AC11" s="53"/>
      <c r="AD11" s="53"/>
      <c r="AE11" s="54"/>
      <c r="AF11" s="53"/>
      <c r="AG11" s="55"/>
      <c r="AH11" s="53"/>
      <c r="AI11" s="53"/>
      <c r="AJ11" s="53"/>
      <c r="AK11" s="53"/>
      <c r="AL11" s="53"/>
      <c r="AM11" s="54"/>
      <c r="AN11" s="53"/>
      <c r="AO11" s="53"/>
      <c r="AP11" s="53"/>
      <c r="AQ11" s="53"/>
      <c r="AR11" s="55"/>
      <c r="AS11" s="53"/>
      <c r="AT11" s="54"/>
      <c r="AU11" s="53"/>
      <c r="AV11" s="53"/>
      <c r="AW11" s="53"/>
      <c r="AX11" s="54"/>
      <c r="AY11" s="53"/>
      <c r="AZ11" s="53"/>
      <c r="BA11" s="54"/>
      <c r="BB11" s="53"/>
      <c r="BC11" s="55"/>
      <c r="BD11" s="53"/>
      <c r="BE11" s="54"/>
      <c r="BF11" s="53"/>
      <c r="BG11" s="53"/>
      <c r="BH11" s="53"/>
      <c r="BI11" s="54"/>
      <c r="BJ11" s="53"/>
      <c r="BK11" s="53"/>
      <c r="BL11" s="54"/>
      <c r="BM11" s="53"/>
      <c r="BN11" s="55"/>
      <c r="BO11" s="53"/>
      <c r="BP11" s="54"/>
      <c r="BQ11" s="53"/>
      <c r="BR11" s="53"/>
      <c r="BS11" s="53"/>
      <c r="BT11" s="54"/>
      <c r="BU11" s="53"/>
      <c r="BV11" s="53"/>
      <c r="BW11" s="53"/>
      <c r="BX11" s="53"/>
      <c r="BY11" s="55"/>
      <c r="BZ11" s="53"/>
      <c r="CA11" s="54"/>
      <c r="CB11" s="53"/>
      <c r="CC11" s="53"/>
      <c r="CD11" s="53"/>
    </row>
    <row r="28" spans="1:79" s="56" customFormat="1" ht="33" customHeight="1" x14ac:dyDescent="0.25">
      <c r="C28" s="56">
        <v>128422625042</v>
      </c>
      <c r="D28" s="56">
        <v>-6051049688</v>
      </c>
      <c r="E28" s="56">
        <v>122371575354</v>
      </c>
      <c r="F28" s="56">
        <v>100</v>
      </c>
      <c r="G28" s="56">
        <v>3802721423</v>
      </c>
      <c r="H28" s="56">
        <v>73525770616.600006</v>
      </c>
      <c r="I28" s="56">
        <v>355.17336489071232</v>
      </c>
      <c r="J28" s="56">
        <v>14055246876.9</v>
      </c>
      <c r="K28" s="56">
        <v>65.796172252055982</v>
      </c>
      <c r="L28" s="56">
        <v>87581017493.5</v>
      </c>
      <c r="M28" s="56">
        <v>420.96953714276822</v>
      </c>
      <c r="N28" s="56">
        <v>205257096099</v>
      </c>
      <c r="O28" s="56">
        <v>-196763736</v>
      </c>
      <c r="P28" s="56">
        <v>205060332363</v>
      </c>
      <c r="Q28" s="56">
        <v>100</v>
      </c>
      <c r="R28" s="56">
        <v>0</v>
      </c>
      <c r="S28" s="56">
        <v>127427999572.33</v>
      </c>
      <c r="T28" s="56">
        <v>180.64838172008325</v>
      </c>
      <c r="U28" s="56">
        <v>54809692216.919998</v>
      </c>
      <c r="V28" s="56">
        <v>74.411372757568913</v>
      </c>
      <c r="W28" s="56">
        <v>182237691789.25</v>
      </c>
      <c r="X28" s="56">
        <v>255.05975447765218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4558444701188</v>
      </c>
      <c r="AK28" s="56">
        <v>222765255800</v>
      </c>
      <c r="AL28" s="56">
        <v>4781209956988</v>
      </c>
      <c r="AM28" s="56">
        <v>99.999999999999986</v>
      </c>
      <c r="AN28" s="56">
        <v>5404533456</v>
      </c>
      <c r="AO28" s="56">
        <v>1287544871978.0701</v>
      </c>
      <c r="AP28" s="56">
        <v>176.67429135461992</v>
      </c>
      <c r="AQ28" s="56">
        <v>770053182457.65991</v>
      </c>
      <c r="AR28" s="56">
        <v>40.352182957702531</v>
      </c>
      <c r="AS28" s="56">
        <v>2057598054435.73</v>
      </c>
      <c r="AT28" s="56">
        <v>217.02647431232245</v>
      </c>
      <c r="AU28" s="56">
        <v>4916871300979</v>
      </c>
      <c r="AV28" s="56">
        <v>245411376432</v>
      </c>
      <c r="AW28" s="56">
        <v>5162282677411</v>
      </c>
      <c r="AX28" s="56">
        <v>100</v>
      </c>
      <c r="AY28" s="56">
        <v>9207254879</v>
      </c>
      <c r="AZ28" s="56">
        <v>1488498642167</v>
      </c>
      <c r="BA28" s="56">
        <v>249.4421852649364</v>
      </c>
      <c r="BB28" s="56">
        <v>838918121551.47998</v>
      </c>
      <c r="BC28" s="56">
        <v>86.92008574545828</v>
      </c>
      <c r="BD28" s="56">
        <v>2327416763718.48</v>
      </c>
      <c r="BE28" s="56">
        <v>336.36227101039469</v>
      </c>
      <c r="BF28" s="56">
        <v>728448000</v>
      </c>
      <c r="BG28" s="56">
        <v>0</v>
      </c>
      <c r="BH28" s="56">
        <v>728448000</v>
      </c>
      <c r="BI28" s="56">
        <v>100</v>
      </c>
      <c r="BJ28" s="56">
        <v>0</v>
      </c>
      <c r="BK28" s="56">
        <v>179600551</v>
      </c>
      <c r="BL28" s="56">
        <v>24.655232906123704</v>
      </c>
      <c r="BM28" s="56">
        <v>-179600551</v>
      </c>
      <c r="BN28" s="56">
        <v>-24.655232906123704</v>
      </c>
      <c r="BO28" s="56">
        <v>0</v>
      </c>
      <c r="BP28" s="56">
        <v>0</v>
      </c>
      <c r="BQ28" s="56">
        <v>24746878650</v>
      </c>
      <c r="BR28" s="56">
        <v>28893934056</v>
      </c>
      <c r="BS28" s="56">
        <v>53640812706</v>
      </c>
      <c r="BT28" s="56">
        <v>100</v>
      </c>
      <c r="BU28" s="56">
        <v>0</v>
      </c>
      <c r="BV28" s="56">
        <v>0</v>
      </c>
      <c r="BW28" s="56">
        <v>0</v>
      </c>
      <c r="BX28" s="56">
        <v>0</v>
      </c>
      <c r="BY28" s="56">
        <v>0</v>
      </c>
      <c r="BZ28" s="56">
        <v>0</v>
      </c>
      <c r="CA28" s="56">
        <v>0</v>
      </c>
    </row>
    <row r="29" spans="1:79" x14ac:dyDescent="0.25">
      <c r="A29" t="s">
        <v>41</v>
      </c>
    </row>
    <row r="31" spans="1:79" s="57" customFormat="1" ht="87.75" customHeight="1" x14ac:dyDescent="0.25"/>
    <row r="76" spans="1:82" x14ac:dyDescent="0.25">
      <c r="A76" s="53" t="s">
        <v>1994</v>
      </c>
      <c r="B76" s="53" t="s">
        <v>1995</v>
      </c>
      <c r="C76" s="53">
        <v>2529759000</v>
      </c>
      <c r="D76" s="53">
        <v>-255801161</v>
      </c>
      <c r="E76" s="53">
        <v>2273957839</v>
      </c>
      <c r="F76" s="53">
        <v>0</v>
      </c>
      <c r="G76" s="53">
        <v>0</v>
      </c>
      <c r="H76" s="53">
        <v>965959463</v>
      </c>
      <c r="I76" s="53">
        <v>42.479216036159762</v>
      </c>
      <c r="J76" s="53">
        <v>569708742</v>
      </c>
      <c r="K76" s="53">
        <v>25.053619386828039</v>
      </c>
      <c r="L76" s="53">
        <v>1535668205</v>
      </c>
      <c r="M76" s="53">
        <v>67.532835422987802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34541818000</v>
      </c>
      <c r="Z76" s="53">
        <v>-1378637073</v>
      </c>
      <c r="AA76" s="53">
        <v>33163180927</v>
      </c>
      <c r="AB76" s="53">
        <v>0</v>
      </c>
      <c r="AC76" s="53">
        <v>0</v>
      </c>
      <c r="AD76" s="53">
        <v>14654450667</v>
      </c>
      <c r="AE76" s="53">
        <v>44.188917520481255</v>
      </c>
      <c r="AF76" s="53">
        <v>12715024296</v>
      </c>
      <c r="AG76" s="53">
        <v>38.340786198974023</v>
      </c>
      <c r="AH76" s="53">
        <v>27369474963</v>
      </c>
      <c r="AI76" s="53">
        <v>82.52970371945527</v>
      </c>
      <c r="AJ76" s="53">
        <v>0</v>
      </c>
      <c r="AK76" s="53">
        <v>0</v>
      </c>
      <c r="AL76" s="53">
        <v>0</v>
      </c>
      <c r="AM76" s="53">
        <v>0</v>
      </c>
      <c r="AN76" s="53">
        <v>0</v>
      </c>
      <c r="AO76" s="53">
        <v>0</v>
      </c>
      <c r="AP76" s="53" t="e">
        <v>#REF!</v>
      </c>
      <c r="AQ76" s="53">
        <v>0</v>
      </c>
      <c r="AR76" s="53">
        <v>0</v>
      </c>
      <c r="AS76" s="53">
        <v>0</v>
      </c>
      <c r="AT76" s="53">
        <v>0</v>
      </c>
      <c r="AU76" s="53">
        <v>37071577000</v>
      </c>
      <c r="AV76" s="53">
        <v>-1634438234</v>
      </c>
      <c r="AW76" s="53">
        <v>35437138766</v>
      </c>
      <c r="AX76" s="53">
        <v>0</v>
      </c>
      <c r="AY76" s="53">
        <v>0</v>
      </c>
      <c r="AZ76" s="53">
        <v>15620410130</v>
      </c>
      <c r="BA76" s="53">
        <v>44.079208067968885</v>
      </c>
      <c r="BB76" s="53">
        <v>13284733038</v>
      </c>
      <c r="BC76" s="53">
        <v>37.488164960840393</v>
      </c>
      <c r="BD76" s="53">
        <v>28905143168</v>
      </c>
      <c r="BE76" s="53">
        <v>81.567373028809271</v>
      </c>
      <c r="BF76" s="53">
        <v>0</v>
      </c>
      <c r="BG76" s="53">
        <v>0</v>
      </c>
      <c r="BH76" s="53">
        <v>0</v>
      </c>
      <c r="BI76" s="53">
        <v>0</v>
      </c>
      <c r="BJ76" s="53">
        <v>0</v>
      </c>
      <c r="BK76" s="53">
        <v>0</v>
      </c>
      <c r="BL76" s="53">
        <v>0</v>
      </c>
      <c r="BM76" s="53">
        <v>0</v>
      </c>
      <c r="BN76" s="53">
        <v>0</v>
      </c>
      <c r="BO76" s="53">
        <v>0</v>
      </c>
      <c r="BP76" s="53">
        <v>0</v>
      </c>
      <c r="BQ76" s="53">
        <v>0</v>
      </c>
      <c r="BR76" s="53">
        <v>0</v>
      </c>
      <c r="BS76" s="53">
        <v>0</v>
      </c>
      <c r="BT76" s="53">
        <v>0</v>
      </c>
      <c r="BU76" s="53">
        <v>0</v>
      </c>
      <c r="BV76" s="53">
        <v>0</v>
      </c>
      <c r="BW76" s="53">
        <v>0</v>
      </c>
      <c r="BX76" s="53">
        <v>0</v>
      </c>
      <c r="BY76" s="53">
        <v>0</v>
      </c>
      <c r="BZ76" s="53">
        <v>0</v>
      </c>
      <c r="CA76" s="53">
        <v>0</v>
      </c>
      <c r="CB76" s="53">
        <v>0</v>
      </c>
      <c r="CC76" s="53">
        <v>0</v>
      </c>
      <c r="CD76" s="53" t="e">
        <v>#N/A</v>
      </c>
    </row>
    <row r="77" spans="1:82" x14ac:dyDescent="0.25">
      <c r="A77" s="53" t="s">
        <v>1996</v>
      </c>
      <c r="B77" s="53" t="e">
        <v>#N/A</v>
      </c>
      <c r="C77" s="53">
        <v>4711082694042</v>
      </c>
      <c r="D77" s="53">
        <v>77332226746</v>
      </c>
      <c r="E77" s="53">
        <v>4794914920788</v>
      </c>
      <c r="F77" s="53">
        <v>0</v>
      </c>
      <c r="G77" s="53">
        <v>3802721423</v>
      </c>
      <c r="H77" s="53">
        <v>2068882490590.21</v>
      </c>
      <c r="I77" s="53">
        <v>43.147428573147828</v>
      </c>
      <c r="J77" s="53">
        <v>23613707541.619629</v>
      </c>
      <c r="K77" s="53">
        <v>0.49247396318220671</v>
      </c>
      <c r="L77" s="53">
        <v>2092496198131.8296</v>
      </c>
      <c r="M77" s="53">
        <v>43.639902536330034</v>
      </c>
      <c r="N77" s="53">
        <v>2484701084099</v>
      </c>
      <c r="O77" s="53">
        <v>226283988130</v>
      </c>
      <c r="P77" s="53">
        <v>2704485572229</v>
      </c>
      <c r="Q77" s="53">
        <v>0</v>
      </c>
      <c r="R77" s="53">
        <v>0</v>
      </c>
      <c r="S77" s="53">
        <v>1600446669277.54</v>
      </c>
      <c r="T77" s="53">
        <v>59.177489638388927</v>
      </c>
      <c r="U77" s="53">
        <v>385693357935.6499</v>
      </c>
      <c r="V77" s="53">
        <v>14.261246645060366</v>
      </c>
      <c r="W77" s="53">
        <v>1986140027213.1899</v>
      </c>
      <c r="X77" s="53">
        <v>73.438736283449288</v>
      </c>
      <c r="Y77" s="53">
        <v>18191505757000</v>
      </c>
      <c r="Z77" s="53">
        <v>48734769886</v>
      </c>
      <c r="AA77" s="53">
        <v>18240240526886</v>
      </c>
      <c r="AB77" s="53">
        <v>0</v>
      </c>
      <c r="AC77" s="53">
        <v>0</v>
      </c>
      <c r="AD77" s="53">
        <v>5821026903516.0195</v>
      </c>
      <c r="AE77" s="53">
        <v>31.913103859216452</v>
      </c>
      <c r="AF77" s="53">
        <v>2814113963965.3799</v>
      </c>
      <c r="AG77" s="53">
        <v>15.42805293503336</v>
      </c>
      <c r="AH77" s="53">
        <v>8635140867481.3994</v>
      </c>
      <c r="AI77" s="53">
        <v>47.341156794249812</v>
      </c>
      <c r="AJ77" s="53">
        <v>5530234195188</v>
      </c>
      <c r="AK77" s="53">
        <v>385996064175</v>
      </c>
      <c r="AL77" s="53">
        <v>5916856803150</v>
      </c>
      <c r="AM77" s="53">
        <v>0</v>
      </c>
      <c r="AN77" s="53">
        <v>5586782140</v>
      </c>
      <c r="AO77" s="53">
        <v>27.354797027509502</v>
      </c>
      <c r="AP77" s="53" t="e">
        <v>#REF!</v>
      </c>
      <c r="AQ77" s="53">
        <v>1124942929809.6599</v>
      </c>
      <c r="AR77" s="53">
        <v>19.012508959330667</v>
      </c>
      <c r="AS77" s="53">
        <v>2743487098719.73</v>
      </c>
      <c r="AT77" s="53">
        <v>46.367305986840172</v>
      </c>
      <c r="AU77" s="53">
        <v>29708524810198</v>
      </c>
      <c r="AV77" s="53">
        <v>618007754620</v>
      </c>
      <c r="AW77" s="53">
        <v>30338125004843</v>
      </c>
      <c r="AX77" s="53">
        <v>0</v>
      </c>
      <c r="AY77" s="53">
        <v>20080827369.18</v>
      </c>
      <c r="AZ77" s="53">
        <v>10501114799140.838</v>
      </c>
      <c r="BA77" s="53">
        <v>34.613591965437884</v>
      </c>
      <c r="BB77" s="53">
        <v>4794699539792.3086</v>
      </c>
      <c r="BC77" s="53">
        <v>15.804205233602639</v>
      </c>
      <c r="BD77" s="53">
        <v>15295814338933.146</v>
      </c>
      <c r="BE77" s="53">
        <v>50.417797199040528</v>
      </c>
      <c r="BF77" s="53">
        <v>1590967926000</v>
      </c>
      <c r="BG77" s="53">
        <v>108327008777</v>
      </c>
      <c r="BH77" s="53">
        <v>1699294934777</v>
      </c>
      <c r="BI77" s="53">
        <v>0</v>
      </c>
      <c r="BJ77" s="53">
        <v>0</v>
      </c>
      <c r="BK77" s="53">
        <v>608506691719</v>
      </c>
      <c r="BL77" s="53">
        <v>35.809363004948572</v>
      </c>
      <c r="BM77" s="53">
        <v>-119226568515</v>
      </c>
      <c r="BN77" s="53">
        <v>0</v>
      </c>
      <c r="BO77" s="53">
        <v>489280123204</v>
      </c>
      <c r="BP77" s="53">
        <v>28.793125501089584</v>
      </c>
      <c r="BQ77" s="53">
        <v>382140005869</v>
      </c>
      <c r="BR77" s="53">
        <v>-15316187970</v>
      </c>
      <c r="BS77" s="53">
        <v>377961257924</v>
      </c>
      <c r="BT77" s="53">
        <v>0</v>
      </c>
      <c r="BU77" s="53">
        <v>10691323806.18</v>
      </c>
      <c r="BV77" s="53">
        <v>0</v>
      </c>
      <c r="BW77" s="53">
        <v>0</v>
      </c>
      <c r="BX77" s="53">
        <v>0</v>
      </c>
      <c r="BY77" s="53">
        <v>0</v>
      </c>
      <c r="BZ77" s="53">
        <v>0</v>
      </c>
      <c r="CA77" s="53">
        <v>0</v>
      </c>
      <c r="CB77" s="53">
        <v>0</v>
      </c>
      <c r="CC77" s="53">
        <v>0</v>
      </c>
      <c r="CD77" s="53" t="e">
        <v>#N/A</v>
      </c>
    </row>
    <row r="78" spans="1:82" x14ac:dyDescent="0.25">
      <c r="A78" s="53">
        <v>0</v>
      </c>
      <c r="B78" s="53" t="e">
        <v>#N/A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  <c r="AG78" s="53">
        <v>0</v>
      </c>
      <c r="AH78" s="53">
        <v>0</v>
      </c>
      <c r="AI78" s="53">
        <v>0</v>
      </c>
      <c r="AJ78" s="53">
        <v>0</v>
      </c>
      <c r="AK78" s="53">
        <v>0</v>
      </c>
      <c r="AL78" s="53">
        <v>0</v>
      </c>
      <c r="AM78" s="53">
        <v>0</v>
      </c>
      <c r="AN78" s="53">
        <v>0</v>
      </c>
      <c r="AO78" s="53">
        <v>0</v>
      </c>
      <c r="AP78" s="53" t="e">
        <v>#REF!</v>
      </c>
      <c r="AQ78" s="53">
        <v>0</v>
      </c>
      <c r="AR78" s="53">
        <v>0</v>
      </c>
      <c r="AS78" s="53">
        <v>0</v>
      </c>
      <c r="AT78" s="53">
        <v>0</v>
      </c>
      <c r="AU78" s="53">
        <v>0</v>
      </c>
      <c r="AV78" s="53">
        <v>0</v>
      </c>
      <c r="AW78" s="53">
        <v>0</v>
      </c>
      <c r="AX78" s="53">
        <v>0</v>
      </c>
      <c r="AY78" s="53">
        <v>0</v>
      </c>
      <c r="AZ78" s="53">
        <v>0</v>
      </c>
      <c r="BA78" s="53">
        <v>0</v>
      </c>
      <c r="BB78" s="53">
        <v>0</v>
      </c>
      <c r="BC78" s="53">
        <v>0</v>
      </c>
      <c r="BD78" s="53">
        <v>0</v>
      </c>
      <c r="BE78" s="5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0</v>
      </c>
      <c r="BQ78" s="53">
        <v>0</v>
      </c>
      <c r="BR78" s="53">
        <v>0</v>
      </c>
      <c r="BS78" s="53">
        <v>0</v>
      </c>
      <c r="BT78" s="53">
        <v>0</v>
      </c>
      <c r="BU78" s="53">
        <v>0</v>
      </c>
      <c r="BV78" s="53">
        <v>0</v>
      </c>
      <c r="BW78" s="53">
        <v>0</v>
      </c>
      <c r="BX78" s="53">
        <v>0</v>
      </c>
      <c r="BY78" s="53">
        <v>0</v>
      </c>
      <c r="BZ78" s="53">
        <v>0</v>
      </c>
      <c r="CA78" s="53">
        <v>0</v>
      </c>
      <c r="CB78" s="53">
        <v>0</v>
      </c>
      <c r="CC78" s="53">
        <v>0</v>
      </c>
      <c r="CD78" s="53" t="e">
        <v>#N/A</v>
      </c>
    </row>
    <row r="79" spans="1:82" x14ac:dyDescent="0.25">
      <c r="A79" s="53">
        <v>0</v>
      </c>
      <c r="B79" s="53" t="e">
        <v>#N/A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  <c r="AG79" s="53">
        <v>0</v>
      </c>
      <c r="AH79" s="53">
        <v>0</v>
      </c>
      <c r="AI79" s="53">
        <v>0</v>
      </c>
      <c r="AJ79" s="53">
        <v>0</v>
      </c>
      <c r="AK79" s="53">
        <v>0</v>
      </c>
      <c r="AL79" s="53">
        <v>0</v>
      </c>
      <c r="AM79" s="53">
        <v>0</v>
      </c>
      <c r="AN79" s="53">
        <v>0</v>
      </c>
      <c r="AO79" s="53">
        <v>0</v>
      </c>
      <c r="AP79" s="53" t="e">
        <v>#REF!</v>
      </c>
      <c r="AQ79" s="53">
        <v>0</v>
      </c>
      <c r="AR79" s="53">
        <v>0</v>
      </c>
      <c r="AS79" s="53">
        <v>0</v>
      </c>
      <c r="AT79" s="53">
        <v>0</v>
      </c>
      <c r="AU79" s="53">
        <v>0</v>
      </c>
      <c r="AV79" s="53">
        <v>0</v>
      </c>
      <c r="AW79" s="53">
        <v>0</v>
      </c>
      <c r="AX79" s="53">
        <v>0</v>
      </c>
      <c r="AY79" s="53">
        <v>0</v>
      </c>
      <c r="AZ79" s="53">
        <v>0</v>
      </c>
      <c r="BA79" s="53">
        <v>0</v>
      </c>
      <c r="BB79" s="53">
        <v>0</v>
      </c>
      <c r="BC79" s="53">
        <v>0</v>
      </c>
      <c r="BD79" s="53">
        <v>0</v>
      </c>
      <c r="BE79" s="53">
        <v>0</v>
      </c>
      <c r="BF79" s="53">
        <v>0</v>
      </c>
      <c r="BG79" s="53">
        <v>0</v>
      </c>
      <c r="BH79" s="53">
        <v>0</v>
      </c>
      <c r="BI79" s="53">
        <v>0</v>
      </c>
      <c r="BJ79" s="53">
        <v>0</v>
      </c>
      <c r="BK79" s="53">
        <v>0</v>
      </c>
      <c r="BL79" s="53">
        <v>0</v>
      </c>
      <c r="BM79" s="53">
        <v>0</v>
      </c>
      <c r="BN79" s="53">
        <v>0</v>
      </c>
      <c r="BO79" s="53">
        <v>0</v>
      </c>
      <c r="BP79" s="53">
        <v>0</v>
      </c>
      <c r="BQ79" s="53">
        <v>0</v>
      </c>
      <c r="BR79" s="53">
        <v>0</v>
      </c>
      <c r="BS79" s="53">
        <v>0</v>
      </c>
      <c r="BT79" s="53">
        <v>0</v>
      </c>
      <c r="BU79" s="53">
        <v>0</v>
      </c>
      <c r="BV79" s="53">
        <v>0</v>
      </c>
      <c r="BW79" s="53">
        <v>0</v>
      </c>
      <c r="BX79" s="53">
        <v>0</v>
      </c>
      <c r="BY79" s="53">
        <v>0</v>
      </c>
      <c r="BZ79" s="53">
        <v>0</v>
      </c>
      <c r="CA79" s="53">
        <v>0</v>
      </c>
      <c r="CB79" s="53">
        <v>0</v>
      </c>
      <c r="CC79" s="53">
        <v>0</v>
      </c>
      <c r="CD79" s="53" t="e">
        <v>#N/A</v>
      </c>
    </row>
    <row r="80" spans="1:82" x14ac:dyDescent="0.25">
      <c r="A80" s="53">
        <v>0</v>
      </c>
      <c r="B80" s="53" t="e">
        <v>#N/A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  <c r="AG80" s="53">
        <v>0</v>
      </c>
      <c r="AH80" s="53">
        <v>0</v>
      </c>
      <c r="AI80" s="53">
        <v>0</v>
      </c>
      <c r="AJ80" s="53">
        <v>0</v>
      </c>
      <c r="AK80" s="53">
        <v>0</v>
      </c>
      <c r="AL80" s="53">
        <v>0</v>
      </c>
      <c r="AM80" s="53">
        <v>0</v>
      </c>
      <c r="AN80" s="53">
        <v>0</v>
      </c>
      <c r="AO80" s="53">
        <v>0</v>
      </c>
      <c r="AP80" s="53" t="e">
        <v>#REF!</v>
      </c>
      <c r="AQ80" s="53">
        <v>0</v>
      </c>
      <c r="AR80" s="53">
        <v>0</v>
      </c>
      <c r="AS80" s="53">
        <v>0</v>
      </c>
      <c r="AT80" s="53">
        <v>0</v>
      </c>
      <c r="AU80" s="53">
        <v>0</v>
      </c>
      <c r="AV80" s="53">
        <v>0</v>
      </c>
      <c r="AW80" s="53">
        <v>0</v>
      </c>
      <c r="AX80" s="53">
        <v>0</v>
      </c>
      <c r="AY80" s="53">
        <v>0</v>
      </c>
      <c r="AZ80" s="53">
        <v>0</v>
      </c>
      <c r="BA80" s="53">
        <v>0</v>
      </c>
      <c r="BB80" s="53">
        <v>0</v>
      </c>
      <c r="BC80" s="53">
        <v>0</v>
      </c>
      <c r="BD80" s="53">
        <v>0</v>
      </c>
      <c r="BE80" s="53">
        <v>0</v>
      </c>
      <c r="BF80" s="53">
        <v>0</v>
      </c>
      <c r="BG80" s="53">
        <v>0</v>
      </c>
      <c r="BH80" s="53">
        <v>0</v>
      </c>
      <c r="BI80" s="53">
        <v>0</v>
      </c>
      <c r="BJ80" s="53">
        <v>0</v>
      </c>
      <c r="BK80" s="53">
        <v>0</v>
      </c>
      <c r="BL80" s="53">
        <v>0</v>
      </c>
      <c r="BM80" s="53">
        <v>0</v>
      </c>
      <c r="BN80" s="53">
        <v>0</v>
      </c>
      <c r="BO80" s="53">
        <v>0</v>
      </c>
      <c r="BP80" s="53">
        <v>0</v>
      </c>
      <c r="BQ80" s="53">
        <v>0</v>
      </c>
      <c r="BR80" s="53">
        <v>0</v>
      </c>
      <c r="BS80" s="53">
        <v>0</v>
      </c>
      <c r="BT80" s="53">
        <v>0</v>
      </c>
      <c r="BU80" s="53">
        <v>0</v>
      </c>
      <c r="BV80" s="53">
        <v>0</v>
      </c>
      <c r="BW80" s="53">
        <v>0</v>
      </c>
      <c r="BX80" s="53">
        <v>0</v>
      </c>
      <c r="BY80" s="53">
        <v>0</v>
      </c>
      <c r="BZ80" s="53">
        <v>0</v>
      </c>
      <c r="CA80" s="53">
        <v>0</v>
      </c>
      <c r="CB80" s="53">
        <v>0</v>
      </c>
      <c r="CC80" s="53">
        <v>0</v>
      </c>
      <c r="CD80" s="53" t="e">
        <v>#N/A</v>
      </c>
    </row>
    <row r="81" spans="1:82" x14ac:dyDescent="0.25">
      <c r="A81" s="53">
        <v>0</v>
      </c>
      <c r="B81" s="53" t="e">
        <v>#N/A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  <c r="AG81" s="53">
        <v>0</v>
      </c>
      <c r="AH81" s="53">
        <v>0</v>
      </c>
      <c r="AI81" s="53">
        <v>0</v>
      </c>
      <c r="AJ81" s="53">
        <v>0</v>
      </c>
      <c r="AK81" s="53">
        <v>0</v>
      </c>
      <c r="AL81" s="53">
        <v>0</v>
      </c>
      <c r="AM81" s="53">
        <v>0</v>
      </c>
      <c r="AN81" s="53">
        <v>0</v>
      </c>
      <c r="AO81" s="53">
        <v>0</v>
      </c>
      <c r="AP81" s="53" t="e">
        <v>#REF!</v>
      </c>
      <c r="AQ81" s="53">
        <v>0</v>
      </c>
      <c r="AR81" s="53">
        <v>0</v>
      </c>
      <c r="AS81" s="53">
        <v>0</v>
      </c>
      <c r="AT81" s="53">
        <v>0</v>
      </c>
      <c r="AU81" s="53">
        <v>0</v>
      </c>
      <c r="AV81" s="53">
        <v>0</v>
      </c>
      <c r="AW81" s="53">
        <v>0</v>
      </c>
      <c r="AX81" s="53">
        <v>0</v>
      </c>
      <c r="AY81" s="53">
        <v>0</v>
      </c>
      <c r="AZ81" s="53">
        <v>0</v>
      </c>
      <c r="BA81" s="53">
        <v>0</v>
      </c>
      <c r="BB81" s="53">
        <v>0</v>
      </c>
      <c r="BC81" s="53">
        <v>0</v>
      </c>
      <c r="BD81" s="53">
        <v>0</v>
      </c>
      <c r="BE81" s="53">
        <v>0</v>
      </c>
      <c r="BF81" s="53">
        <v>0</v>
      </c>
      <c r="BG81" s="53">
        <v>0</v>
      </c>
      <c r="BH81" s="53">
        <v>0</v>
      </c>
      <c r="BI81" s="53">
        <v>0</v>
      </c>
      <c r="BJ81" s="53">
        <v>0</v>
      </c>
      <c r="BK81" s="53">
        <v>0</v>
      </c>
      <c r="BL81" s="53">
        <v>0</v>
      </c>
      <c r="BM81" s="53">
        <v>0</v>
      </c>
      <c r="BN81" s="53">
        <v>0</v>
      </c>
      <c r="BO81" s="53">
        <v>0</v>
      </c>
      <c r="BP81" s="53">
        <v>0</v>
      </c>
      <c r="BQ81" s="53">
        <v>0</v>
      </c>
      <c r="BR81" s="53">
        <v>0</v>
      </c>
      <c r="BS81" s="53">
        <v>0</v>
      </c>
      <c r="BT81" s="53">
        <v>0</v>
      </c>
      <c r="BU81" s="53">
        <v>0</v>
      </c>
      <c r="BV81" s="53">
        <v>0</v>
      </c>
      <c r="BW81" s="53">
        <v>0</v>
      </c>
      <c r="BX81" s="53">
        <v>0</v>
      </c>
      <c r="BY81" s="53">
        <v>0</v>
      </c>
      <c r="BZ81" s="53">
        <v>0</v>
      </c>
      <c r="CA81" s="53">
        <v>0</v>
      </c>
      <c r="CB81" s="53">
        <v>0</v>
      </c>
      <c r="CC81" s="53">
        <v>0</v>
      </c>
      <c r="CD81" s="53" t="e">
        <v>#N/A</v>
      </c>
    </row>
    <row r="82" spans="1:82" x14ac:dyDescent="0.25">
      <c r="A82" s="53">
        <v>0</v>
      </c>
      <c r="B82" s="53" t="e">
        <v>#N/A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  <c r="AG82" s="53">
        <v>0</v>
      </c>
      <c r="AH82" s="53">
        <v>0</v>
      </c>
      <c r="AI82" s="53">
        <v>0</v>
      </c>
      <c r="AJ82" s="53">
        <v>0</v>
      </c>
      <c r="AK82" s="53">
        <v>0</v>
      </c>
      <c r="AL82" s="53">
        <v>0</v>
      </c>
      <c r="AM82" s="53">
        <v>0</v>
      </c>
      <c r="AN82" s="53">
        <v>0</v>
      </c>
      <c r="AO82" s="53">
        <v>0</v>
      </c>
      <c r="AP82" s="53" t="e">
        <v>#REF!</v>
      </c>
      <c r="AQ82" s="53">
        <v>0</v>
      </c>
      <c r="AR82" s="53">
        <v>0</v>
      </c>
      <c r="AS82" s="53">
        <v>0</v>
      </c>
      <c r="AT82" s="53">
        <v>0</v>
      </c>
      <c r="AU82" s="53">
        <v>0</v>
      </c>
      <c r="AV82" s="53">
        <v>0</v>
      </c>
      <c r="AW82" s="53">
        <v>0</v>
      </c>
      <c r="AX82" s="53">
        <v>0</v>
      </c>
      <c r="AY82" s="53">
        <v>0</v>
      </c>
      <c r="AZ82" s="53">
        <v>0</v>
      </c>
      <c r="BA82" s="53">
        <v>0</v>
      </c>
      <c r="BB82" s="53">
        <v>0</v>
      </c>
      <c r="BC82" s="53">
        <v>0</v>
      </c>
      <c r="BD82" s="53">
        <v>0</v>
      </c>
      <c r="BE82" s="53">
        <v>0</v>
      </c>
      <c r="BF82" s="53">
        <v>0</v>
      </c>
      <c r="BG82" s="53">
        <v>0</v>
      </c>
      <c r="BH82" s="53">
        <v>0</v>
      </c>
      <c r="BI82" s="53">
        <v>0</v>
      </c>
      <c r="BJ82" s="53">
        <v>0</v>
      </c>
      <c r="BK82" s="53">
        <v>0</v>
      </c>
      <c r="BL82" s="53">
        <v>0</v>
      </c>
      <c r="BM82" s="53">
        <v>0</v>
      </c>
      <c r="BN82" s="53">
        <v>0</v>
      </c>
      <c r="BO82" s="53">
        <v>0</v>
      </c>
      <c r="BP82" s="53">
        <v>0</v>
      </c>
      <c r="BQ82" s="53">
        <v>0</v>
      </c>
      <c r="BR82" s="53">
        <v>0</v>
      </c>
      <c r="BS82" s="53">
        <v>0</v>
      </c>
      <c r="BT82" s="53">
        <v>0</v>
      </c>
      <c r="BU82" s="53">
        <v>0</v>
      </c>
      <c r="BV82" s="53">
        <v>0</v>
      </c>
      <c r="BW82" s="53">
        <v>0</v>
      </c>
      <c r="BX82" s="53">
        <v>0</v>
      </c>
      <c r="BY82" s="53">
        <v>0</v>
      </c>
      <c r="BZ82" s="53">
        <v>0</v>
      </c>
      <c r="CA82" s="53">
        <v>0</v>
      </c>
      <c r="CB82" s="53">
        <v>0</v>
      </c>
      <c r="CC82" s="53">
        <v>0</v>
      </c>
      <c r="CD82" s="53" t="e">
        <v>#N/A</v>
      </c>
    </row>
    <row r="83" spans="1:82" x14ac:dyDescent="0.25">
      <c r="A83" s="53">
        <v>0</v>
      </c>
      <c r="B83" s="53" t="e">
        <v>#N/A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  <c r="AG83" s="53">
        <v>0</v>
      </c>
      <c r="AH83" s="53">
        <v>0</v>
      </c>
      <c r="AI83" s="53">
        <v>0</v>
      </c>
      <c r="AJ83" s="53">
        <v>0</v>
      </c>
      <c r="AK83" s="53">
        <v>0</v>
      </c>
      <c r="AL83" s="53">
        <v>0</v>
      </c>
      <c r="AM83" s="53">
        <v>0</v>
      </c>
      <c r="AN83" s="53">
        <v>0</v>
      </c>
      <c r="AO83" s="53">
        <v>0</v>
      </c>
      <c r="AP83" s="53" t="e">
        <v>#REF!</v>
      </c>
      <c r="AQ83" s="53">
        <v>0</v>
      </c>
      <c r="AR83" s="53">
        <v>0</v>
      </c>
      <c r="AS83" s="53">
        <v>0</v>
      </c>
      <c r="AT83" s="53">
        <v>0</v>
      </c>
      <c r="AU83" s="53">
        <v>0</v>
      </c>
      <c r="AV83" s="53">
        <v>0</v>
      </c>
      <c r="AW83" s="53">
        <v>0</v>
      </c>
      <c r="AX83" s="53">
        <v>0</v>
      </c>
      <c r="AY83" s="53">
        <v>0</v>
      </c>
      <c r="AZ83" s="53">
        <v>0</v>
      </c>
      <c r="BA83" s="53">
        <v>0</v>
      </c>
      <c r="BB83" s="53">
        <v>0</v>
      </c>
      <c r="BC83" s="53">
        <v>0</v>
      </c>
      <c r="BD83" s="53">
        <v>0</v>
      </c>
      <c r="BE83" s="53">
        <v>0</v>
      </c>
      <c r="BF83" s="53">
        <v>0</v>
      </c>
      <c r="BG83" s="53">
        <v>0</v>
      </c>
      <c r="BH83" s="53">
        <v>0</v>
      </c>
      <c r="BI83" s="53">
        <v>0</v>
      </c>
      <c r="BJ83" s="53">
        <v>0</v>
      </c>
      <c r="BK83" s="53">
        <v>0</v>
      </c>
      <c r="BL83" s="53">
        <v>0</v>
      </c>
      <c r="BM83" s="53">
        <v>0</v>
      </c>
      <c r="BN83" s="53">
        <v>0</v>
      </c>
      <c r="BO83" s="53">
        <v>0</v>
      </c>
      <c r="BP83" s="53">
        <v>0</v>
      </c>
      <c r="BQ83" s="53">
        <v>0</v>
      </c>
      <c r="BR83" s="53">
        <v>0</v>
      </c>
      <c r="BS83" s="53">
        <v>0</v>
      </c>
      <c r="BT83" s="53">
        <v>0</v>
      </c>
      <c r="BU83" s="53">
        <v>0</v>
      </c>
      <c r="BV83" s="53">
        <v>0</v>
      </c>
      <c r="BW83" s="53">
        <v>0</v>
      </c>
      <c r="BX83" s="53">
        <v>0</v>
      </c>
      <c r="BY83" s="53">
        <v>0</v>
      </c>
      <c r="BZ83" s="53">
        <v>0</v>
      </c>
      <c r="CA83" s="53">
        <v>0</v>
      </c>
      <c r="CB83" s="53">
        <v>0</v>
      </c>
      <c r="CC83" s="53">
        <v>0</v>
      </c>
      <c r="CD83" s="53" t="e">
        <v>#N/A</v>
      </c>
    </row>
    <row r="84" spans="1:82" x14ac:dyDescent="0.25">
      <c r="A84" s="53">
        <v>0</v>
      </c>
      <c r="B84" s="53" t="e">
        <v>#N/A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  <c r="AG84" s="53">
        <v>0</v>
      </c>
      <c r="AH84" s="53">
        <v>0</v>
      </c>
      <c r="AI84" s="53">
        <v>0</v>
      </c>
      <c r="AJ84" s="53">
        <v>0</v>
      </c>
      <c r="AK84" s="53">
        <v>0</v>
      </c>
      <c r="AL84" s="53">
        <v>0</v>
      </c>
      <c r="AM84" s="53">
        <v>0</v>
      </c>
      <c r="AN84" s="53">
        <v>0</v>
      </c>
      <c r="AO84" s="53">
        <v>0</v>
      </c>
      <c r="AP84" s="53" t="e">
        <v>#REF!</v>
      </c>
      <c r="AQ84" s="53">
        <v>0</v>
      </c>
      <c r="AR84" s="53">
        <v>0</v>
      </c>
      <c r="AS84" s="53">
        <v>0</v>
      </c>
      <c r="AT84" s="53">
        <v>0</v>
      </c>
      <c r="AU84" s="53">
        <v>0</v>
      </c>
      <c r="AV84" s="53">
        <v>0</v>
      </c>
      <c r="AW84" s="53">
        <v>0</v>
      </c>
      <c r="AX84" s="53">
        <v>0</v>
      </c>
      <c r="AY84" s="53">
        <v>0</v>
      </c>
      <c r="AZ84" s="53">
        <v>0</v>
      </c>
      <c r="BA84" s="53">
        <v>0</v>
      </c>
      <c r="BB84" s="53">
        <v>0</v>
      </c>
      <c r="BC84" s="53">
        <v>0</v>
      </c>
      <c r="BD84" s="53">
        <v>0</v>
      </c>
      <c r="BE84" s="53">
        <v>0</v>
      </c>
      <c r="BF84" s="53">
        <v>0</v>
      </c>
      <c r="BG84" s="53">
        <v>0</v>
      </c>
      <c r="BH84" s="53">
        <v>0</v>
      </c>
      <c r="BI84" s="53">
        <v>0</v>
      </c>
      <c r="BJ84" s="53">
        <v>0</v>
      </c>
      <c r="BK84" s="53">
        <v>0</v>
      </c>
      <c r="BL84" s="53">
        <v>0</v>
      </c>
      <c r="BM84" s="53">
        <v>0</v>
      </c>
      <c r="BN84" s="53">
        <v>0</v>
      </c>
      <c r="BO84" s="53">
        <v>0</v>
      </c>
      <c r="BP84" s="53">
        <v>0</v>
      </c>
      <c r="BQ84" s="53">
        <v>0</v>
      </c>
      <c r="BR84" s="53">
        <v>0</v>
      </c>
      <c r="BS84" s="53">
        <v>0</v>
      </c>
      <c r="BT84" s="53">
        <v>0</v>
      </c>
      <c r="BU84" s="53">
        <v>0</v>
      </c>
      <c r="BV84" s="53">
        <v>0</v>
      </c>
      <c r="BW84" s="53">
        <v>0</v>
      </c>
      <c r="BX84" s="53">
        <v>0</v>
      </c>
      <c r="BY84" s="53">
        <v>0</v>
      </c>
      <c r="BZ84" s="53">
        <v>0</v>
      </c>
      <c r="CA84" s="53">
        <v>0</v>
      </c>
      <c r="CB84" s="53">
        <v>0</v>
      </c>
      <c r="CC84" s="53">
        <v>0</v>
      </c>
      <c r="CD84" s="53" t="e">
        <v>#N/A</v>
      </c>
    </row>
    <row r="85" spans="1:82" x14ac:dyDescent="0.25">
      <c r="A85" s="53">
        <v>0</v>
      </c>
      <c r="B85" s="53" t="e">
        <v>#N/A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  <c r="AG85" s="53">
        <v>0</v>
      </c>
      <c r="AH85" s="53">
        <v>0</v>
      </c>
      <c r="AI85" s="53">
        <v>0</v>
      </c>
      <c r="AJ85" s="53">
        <v>0</v>
      </c>
      <c r="AK85" s="53">
        <v>0</v>
      </c>
      <c r="AL85" s="53">
        <v>0</v>
      </c>
      <c r="AM85" s="53">
        <v>0</v>
      </c>
      <c r="AN85" s="53">
        <v>0</v>
      </c>
      <c r="AO85" s="53">
        <v>0</v>
      </c>
      <c r="AP85" s="53" t="e">
        <v>#REF!</v>
      </c>
      <c r="AQ85" s="53">
        <v>0</v>
      </c>
      <c r="AR85" s="53">
        <v>0</v>
      </c>
      <c r="AS85" s="53">
        <v>0</v>
      </c>
      <c r="AT85" s="53">
        <v>0</v>
      </c>
      <c r="AU85" s="53">
        <v>-763397704000</v>
      </c>
      <c r="AV85" s="53">
        <v>0</v>
      </c>
      <c r="AW85" s="53">
        <v>0</v>
      </c>
      <c r="AX85" s="53">
        <v>0</v>
      </c>
      <c r="AY85" s="53">
        <v>0</v>
      </c>
      <c r="AZ85" s="53">
        <v>0</v>
      </c>
      <c r="BA85" s="53">
        <v>0</v>
      </c>
      <c r="BB85" s="53">
        <v>0</v>
      </c>
      <c r="BC85" s="53">
        <v>0</v>
      </c>
      <c r="BD85" s="53">
        <v>0</v>
      </c>
      <c r="BE85" s="53">
        <v>0</v>
      </c>
      <c r="BF85" s="53">
        <v>763397704000</v>
      </c>
      <c r="BG85" s="53">
        <v>0</v>
      </c>
      <c r="BH85" s="53">
        <v>0</v>
      </c>
      <c r="BI85" s="53">
        <v>0</v>
      </c>
      <c r="BJ85" s="53">
        <v>0</v>
      </c>
      <c r="BK85" s="53">
        <v>0</v>
      </c>
      <c r="BL85" s="53">
        <v>0</v>
      </c>
      <c r="BM85" s="53">
        <v>0</v>
      </c>
      <c r="BN85" s="53">
        <v>0</v>
      </c>
      <c r="BO85" s="53">
        <v>0</v>
      </c>
      <c r="BP85" s="53">
        <v>0</v>
      </c>
      <c r="BQ85" s="53">
        <v>0</v>
      </c>
      <c r="BR85" s="53">
        <v>0</v>
      </c>
      <c r="BS85" s="53">
        <v>0</v>
      </c>
      <c r="BT85" s="53">
        <v>0</v>
      </c>
      <c r="BU85" s="53">
        <v>0</v>
      </c>
      <c r="BV85" s="53">
        <v>0</v>
      </c>
      <c r="BW85" s="53">
        <v>0</v>
      </c>
      <c r="BX85" s="53">
        <v>0</v>
      </c>
      <c r="BY85" s="53">
        <v>0</v>
      </c>
      <c r="BZ85" s="53">
        <v>0</v>
      </c>
      <c r="CA85" s="53">
        <v>0</v>
      </c>
      <c r="CB85" s="53">
        <v>0</v>
      </c>
      <c r="CC85" s="53">
        <v>0</v>
      </c>
      <c r="CD85" s="53" t="e">
        <v>#N/A</v>
      </c>
    </row>
    <row r="86" spans="1:82" x14ac:dyDescent="0.25">
      <c r="A86" s="53">
        <v>0</v>
      </c>
      <c r="B86" s="53" t="e">
        <v>#N/A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  <c r="AG86" s="53">
        <v>0</v>
      </c>
      <c r="AH86" s="53">
        <v>0</v>
      </c>
      <c r="AI86" s="53">
        <v>0</v>
      </c>
      <c r="AJ86" s="53">
        <v>0</v>
      </c>
      <c r="AK86" s="53">
        <v>0</v>
      </c>
      <c r="AL86" s="53">
        <v>0</v>
      </c>
      <c r="AM86" s="53">
        <v>0</v>
      </c>
      <c r="AN86" s="53">
        <v>0</v>
      </c>
      <c r="AO86" s="53">
        <v>0</v>
      </c>
      <c r="AP86" s="53" t="e">
        <v>#REF!</v>
      </c>
      <c r="AQ86" s="53">
        <v>0</v>
      </c>
      <c r="AR86" s="53">
        <v>0</v>
      </c>
      <c r="AS86" s="53">
        <v>0</v>
      </c>
      <c r="AT86" s="53">
        <v>0</v>
      </c>
      <c r="AU86" s="53">
        <v>0</v>
      </c>
      <c r="AV86" s="53">
        <v>0</v>
      </c>
      <c r="AW86" s="53">
        <v>0</v>
      </c>
      <c r="AX86" s="53">
        <v>0</v>
      </c>
      <c r="AY86" s="53">
        <v>0</v>
      </c>
      <c r="AZ86" s="53">
        <v>0</v>
      </c>
      <c r="BA86" s="53">
        <v>0</v>
      </c>
      <c r="BB86" s="53">
        <v>0</v>
      </c>
      <c r="BC86" s="53">
        <v>0</v>
      </c>
      <c r="BD86" s="53">
        <v>0</v>
      </c>
      <c r="BE86" s="53">
        <v>0</v>
      </c>
      <c r="BF86" s="53">
        <v>0</v>
      </c>
      <c r="BG86" s="53">
        <v>0</v>
      </c>
      <c r="BH86" s="53">
        <v>0</v>
      </c>
      <c r="BI86" s="53">
        <v>0</v>
      </c>
      <c r="BJ86" s="53">
        <v>0</v>
      </c>
      <c r="BK86" s="53">
        <v>0</v>
      </c>
      <c r="BL86" s="53">
        <v>0</v>
      </c>
      <c r="BM86" s="53">
        <v>0</v>
      </c>
      <c r="BN86" s="53">
        <v>0</v>
      </c>
      <c r="BO86" s="53">
        <v>0</v>
      </c>
      <c r="BP86" s="53">
        <v>0</v>
      </c>
      <c r="BQ86" s="53">
        <v>0</v>
      </c>
      <c r="BR86" s="53">
        <v>0</v>
      </c>
      <c r="BS86" s="53">
        <v>0</v>
      </c>
      <c r="BT86" s="53">
        <v>0</v>
      </c>
      <c r="BU86" s="53">
        <v>0</v>
      </c>
      <c r="BV86" s="53">
        <v>0</v>
      </c>
      <c r="BW86" s="53">
        <v>0</v>
      </c>
      <c r="BX86" s="53">
        <v>0</v>
      </c>
      <c r="BY86" s="53">
        <v>0</v>
      </c>
      <c r="BZ86" s="53">
        <v>0</v>
      </c>
      <c r="CA86" s="53">
        <v>0</v>
      </c>
      <c r="CB86" s="53">
        <v>0</v>
      </c>
      <c r="CC86" s="53">
        <v>0</v>
      </c>
      <c r="CD86" s="53" t="e">
        <v>#N/A</v>
      </c>
    </row>
    <row r="87" spans="1:82" x14ac:dyDescent="0.25">
      <c r="A87" s="53">
        <v>0</v>
      </c>
      <c r="B87" s="53" t="e">
        <v>#N/A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  <c r="AG87" s="53">
        <v>0</v>
      </c>
      <c r="AH87" s="53">
        <v>0</v>
      </c>
      <c r="AI87" s="53">
        <v>0</v>
      </c>
      <c r="AJ87" s="53">
        <v>0</v>
      </c>
      <c r="AK87" s="53">
        <v>0</v>
      </c>
      <c r="AL87" s="53">
        <v>0</v>
      </c>
      <c r="AM87" s="53">
        <v>0</v>
      </c>
      <c r="AN87" s="53">
        <v>0</v>
      </c>
      <c r="AO87" s="53">
        <v>0</v>
      </c>
      <c r="AP87" s="53" t="e">
        <v>#REF!</v>
      </c>
      <c r="AQ87" s="53">
        <v>0</v>
      </c>
      <c r="AR87" s="53">
        <v>0</v>
      </c>
      <c r="AS87" s="53">
        <v>0</v>
      </c>
      <c r="AT87" s="53">
        <v>0</v>
      </c>
      <c r="AU87" s="53">
        <v>0</v>
      </c>
      <c r="AV87" s="53">
        <v>0</v>
      </c>
      <c r="AW87" s="53">
        <v>0</v>
      </c>
      <c r="AX87" s="53">
        <v>0</v>
      </c>
      <c r="AY87" s="53">
        <v>0</v>
      </c>
      <c r="AZ87" s="53">
        <v>0</v>
      </c>
      <c r="BA87" s="53">
        <v>0</v>
      </c>
      <c r="BB87" s="53">
        <v>0</v>
      </c>
      <c r="BC87" s="53">
        <v>0</v>
      </c>
      <c r="BD87" s="53">
        <v>0</v>
      </c>
      <c r="BE87" s="53">
        <v>0</v>
      </c>
      <c r="BF87" s="53">
        <v>0</v>
      </c>
      <c r="BG87" s="53">
        <v>0</v>
      </c>
      <c r="BH87" s="53">
        <v>0</v>
      </c>
      <c r="BI87" s="53">
        <v>0</v>
      </c>
      <c r="BJ87" s="53">
        <v>0</v>
      </c>
      <c r="BK87" s="53">
        <v>0</v>
      </c>
      <c r="BL87" s="53">
        <v>0</v>
      </c>
      <c r="BM87" s="53">
        <v>0</v>
      </c>
      <c r="BN87" s="53">
        <v>0</v>
      </c>
      <c r="BO87" s="53">
        <v>0</v>
      </c>
      <c r="BP87" s="53">
        <v>0</v>
      </c>
      <c r="BQ87" s="53">
        <v>0</v>
      </c>
      <c r="BR87" s="53">
        <v>0</v>
      </c>
      <c r="BS87" s="53">
        <v>0</v>
      </c>
      <c r="BT87" s="53">
        <v>0</v>
      </c>
      <c r="BU87" s="53">
        <v>0</v>
      </c>
      <c r="BV87" s="53">
        <v>0</v>
      </c>
      <c r="BW87" s="53">
        <v>0</v>
      </c>
      <c r="BX87" s="53">
        <v>0</v>
      </c>
      <c r="BY87" s="53">
        <v>0</v>
      </c>
      <c r="BZ87" s="53">
        <v>0</v>
      </c>
      <c r="CA87" s="53">
        <v>0</v>
      </c>
      <c r="CB87" s="53">
        <v>0</v>
      </c>
      <c r="CC87" s="53">
        <v>0</v>
      </c>
      <c r="CD87" s="53" t="e">
        <v>#N/A</v>
      </c>
    </row>
    <row r="88" spans="1:82" x14ac:dyDescent="0.25">
      <c r="A88" s="53">
        <v>0</v>
      </c>
      <c r="B88" s="53" t="e">
        <v>#N/A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0</v>
      </c>
      <c r="AJ88" s="53">
        <v>0</v>
      </c>
      <c r="AK88" s="53">
        <v>0</v>
      </c>
      <c r="AL88" s="53">
        <v>0</v>
      </c>
      <c r="AM88" s="53">
        <v>0</v>
      </c>
      <c r="AN88" s="53">
        <v>0</v>
      </c>
      <c r="AO88" s="53">
        <v>0</v>
      </c>
      <c r="AP88" s="53" t="e">
        <v>#REF!</v>
      </c>
      <c r="AQ88" s="53">
        <v>0</v>
      </c>
      <c r="AR88" s="53">
        <v>0</v>
      </c>
      <c r="AS88" s="53">
        <v>0</v>
      </c>
      <c r="AT88" s="53">
        <v>0</v>
      </c>
      <c r="AU88" s="53">
        <v>0</v>
      </c>
      <c r="AV88" s="53">
        <v>0</v>
      </c>
      <c r="AW88" s="53">
        <v>0</v>
      </c>
      <c r="AX88" s="53">
        <v>0</v>
      </c>
      <c r="AY88" s="53">
        <v>0</v>
      </c>
      <c r="AZ88" s="53">
        <v>0</v>
      </c>
      <c r="BA88" s="53">
        <v>0</v>
      </c>
      <c r="BB88" s="53">
        <v>0</v>
      </c>
      <c r="BC88" s="53">
        <v>0</v>
      </c>
      <c r="BD88" s="53">
        <v>0</v>
      </c>
      <c r="BE88" s="53">
        <v>0</v>
      </c>
      <c r="BF88" s="53">
        <v>0</v>
      </c>
      <c r="BG88" s="53">
        <v>0</v>
      </c>
      <c r="BH88" s="53">
        <v>0</v>
      </c>
      <c r="BI88" s="53">
        <v>0</v>
      </c>
      <c r="BJ88" s="53">
        <v>0</v>
      </c>
      <c r="BK88" s="53">
        <v>0</v>
      </c>
      <c r="BL88" s="53">
        <v>0</v>
      </c>
      <c r="BM88" s="53">
        <v>0</v>
      </c>
      <c r="BN88" s="53">
        <v>0</v>
      </c>
      <c r="BO88" s="53">
        <v>0</v>
      </c>
      <c r="BP88" s="53">
        <v>0</v>
      </c>
      <c r="BQ88" s="53">
        <v>0</v>
      </c>
      <c r="BR88" s="53">
        <v>0</v>
      </c>
      <c r="BS88" s="53">
        <v>0</v>
      </c>
      <c r="BT88" s="53">
        <v>0</v>
      </c>
      <c r="BU88" s="53">
        <v>0</v>
      </c>
      <c r="BV88" s="53">
        <v>0</v>
      </c>
      <c r="BW88" s="53">
        <v>0</v>
      </c>
      <c r="BX88" s="53">
        <v>0</v>
      </c>
      <c r="BY88" s="53">
        <v>0</v>
      </c>
      <c r="BZ88" s="53">
        <v>0</v>
      </c>
      <c r="CA88" s="53">
        <v>0</v>
      </c>
      <c r="CB88" s="53">
        <v>0</v>
      </c>
      <c r="CC88" s="53">
        <v>0</v>
      </c>
      <c r="CD88" s="53" t="e">
        <v>#N/A</v>
      </c>
    </row>
    <row r="89" spans="1:82" x14ac:dyDescent="0.25">
      <c r="A89" s="53">
        <v>0</v>
      </c>
      <c r="B89" s="53" t="e">
        <v>#N/A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  <c r="AG89" s="53">
        <v>0</v>
      </c>
      <c r="AH89" s="53">
        <v>0</v>
      </c>
      <c r="AI89" s="53">
        <v>0</v>
      </c>
      <c r="AJ89" s="53">
        <v>0</v>
      </c>
      <c r="AK89" s="53">
        <v>0</v>
      </c>
      <c r="AL89" s="53">
        <v>0</v>
      </c>
      <c r="AM89" s="53">
        <v>0</v>
      </c>
      <c r="AN89" s="53">
        <v>0</v>
      </c>
      <c r="AO89" s="53">
        <v>0</v>
      </c>
      <c r="AP89" s="53" t="e">
        <v>#REF!</v>
      </c>
      <c r="AQ89" s="53">
        <v>0</v>
      </c>
      <c r="AR89" s="53">
        <v>0</v>
      </c>
      <c r="AS89" s="53">
        <v>0</v>
      </c>
      <c r="AT89" s="53">
        <v>0</v>
      </c>
      <c r="AU89" s="53">
        <v>0</v>
      </c>
      <c r="AV89" s="53">
        <v>0</v>
      </c>
      <c r="AW89" s="53">
        <v>0</v>
      </c>
      <c r="AX89" s="53">
        <v>0</v>
      </c>
      <c r="AY89" s="53">
        <v>0</v>
      </c>
      <c r="AZ89" s="53">
        <v>0</v>
      </c>
      <c r="BA89" s="53">
        <v>0</v>
      </c>
      <c r="BB89" s="53">
        <v>0</v>
      </c>
      <c r="BC89" s="53">
        <v>0</v>
      </c>
      <c r="BD89" s="53">
        <v>0</v>
      </c>
      <c r="BE89" s="53">
        <v>0</v>
      </c>
      <c r="BF89" s="53">
        <v>0</v>
      </c>
      <c r="BG89" s="53">
        <v>0</v>
      </c>
      <c r="BH89" s="53">
        <v>0</v>
      </c>
      <c r="BI89" s="53">
        <v>0</v>
      </c>
      <c r="BJ89" s="53">
        <v>0</v>
      </c>
      <c r="BK89" s="53">
        <v>0</v>
      </c>
      <c r="BL89" s="53">
        <v>0</v>
      </c>
      <c r="BM89" s="53">
        <v>0</v>
      </c>
      <c r="BN89" s="53">
        <v>0</v>
      </c>
      <c r="BO89" s="53">
        <v>0</v>
      </c>
      <c r="BP89" s="53">
        <v>0</v>
      </c>
      <c r="BQ89" s="53">
        <v>0</v>
      </c>
      <c r="BR89" s="53">
        <v>0</v>
      </c>
      <c r="BS89" s="53">
        <v>0</v>
      </c>
      <c r="BT89" s="53">
        <v>0</v>
      </c>
      <c r="BU89" s="53">
        <v>0</v>
      </c>
      <c r="BV89" s="53">
        <v>0</v>
      </c>
      <c r="BW89" s="53">
        <v>0</v>
      </c>
      <c r="BX89" s="53">
        <v>0</v>
      </c>
      <c r="BY89" s="53">
        <v>0</v>
      </c>
      <c r="BZ89" s="53">
        <v>0</v>
      </c>
      <c r="CA89" s="53">
        <v>0</v>
      </c>
      <c r="CB89" s="53">
        <v>0</v>
      </c>
      <c r="CC89" s="53">
        <v>0</v>
      </c>
      <c r="CD89" s="53" t="e">
        <v>#N/A</v>
      </c>
    </row>
    <row r="90" spans="1:82" x14ac:dyDescent="0.25">
      <c r="A90" s="53">
        <v>0</v>
      </c>
      <c r="B90" s="53" t="e">
        <v>#N/A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  <c r="AG90" s="53">
        <v>0</v>
      </c>
      <c r="AH90" s="53">
        <v>0</v>
      </c>
      <c r="AI90" s="53">
        <v>0</v>
      </c>
      <c r="AJ90" s="53">
        <v>0</v>
      </c>
      <c r="AK90" s="53">
        <v>0</v>
      </c>
      <c r="AL90" s="53">
        <v>0</v>
      </c>
      <c r="AM90" s="53">
        <v>0</v>
      </c>
      <c r="AN90" s="53">
        <v>0</v>
      </c>
      <c r="AO90" s="53">
        <v>0</v>
      </c>
      <c r="AP90" s="53" t="e">
        <v>#REF!</v>
      </c>
      <c r="AQ90" s="53">
        <v>0</v>
      </c>
      <c r="AR90" s="53">
        <v>0</v>
      </c>
      <c r="AS90" s="53">
        <v>0</v>
      </c>
      <c r="AT90" s="53">
        <v>0</v>
      </c>
      <c r="AU90" s="53">
        <v>0</v>
      </c>
      <c r="AV90" s="53">
        <v>0</v>
      </c>
      <c r="AW90" s="53">
        <v>0</v>
      </c>
      <c r="AX90" s="53">
        <v>0</v>
      </c>
      <c r="AY90" s="53">
        <v>0</v>
      </c>
      <c r="AZ90" s="53">
        <v>0</v>
      </c>
      <c r="BA90" s="53">
        <v>0</v>
      </c>
      <c r="BB90" s="53">
        <v>0</v>
      </c>
      <c r="BC90" s="53">
        <v>0</v>
      </c>
      <c r="BD90" s="53">
        <v>0</v>
      </c>
      <c r="BE90" s="53">
        <v>0</v>
      </c>
      <c r="BF90" s="53">
        <v>0</v>
      </c>
      <c r="BG90" s="53">
        <v>0</v>
      </c>
      <c r="BH90" s="53">
        <v>0</v>
      </c>
      <c r="BI90" s="53">
        <v>0</v>
      </c>
      <c r="BJ90" s="53">
        <v>0</v>
      </c>
      <c r="BK90" s="53">
        <v>0</v>
      </c>
      <c r="BL90" s="53">
        <v>0</v>
      </c>
      <c r="BM90" s="53">
        <v>0</v>
      </c>
      <c r="BN90" s="53">
        <v>0</v>
      </c>
      <c r="BO90" s="53">
        <v>0</v>
      </c>
      <c r="BP90" s="53">
        <v>0</v>
      </c>
      <c r="BQ90" s="53">
        <v>0</v>
      </c>
      <c r="BR90" s="53">
        <v>0</v>
      </c>
      <c r="BS90" s="53">
        <v>0</v>
      </c>
      <c r="BT90" s="53">
        <v>0</v>
      </c>
      <c r="BU90" s="53">
        <v>0</v>
      </c>
      <c r="BV90" s="53">
        <v>0</v>
      </c>
      <c r="BW90" s="53">
        <v>0</v>
      </c>
      <c r="BX90" s="53">
        <v>0</v>
      </c>
      <c r="BY90" s="53">
        <v>0</v>
      </c>
      <c r="BZ90" s="53">
        <v>0</v>
      </c>
      <c r="CA90" s="53">
        <v>0</v>
      </c>
      <c r="CB90" s="53">
        <v>0</v>
      </c>
      <c r="CC90" s="53">
        <v>0</v>
      </c>
      <c r="CD90" s="53" t="e">
        <v>#N/A</v>
      </c>
    </row>
  </sheetData>
  <conditionalFormatting sqref="F4:F11">
    <cfRule type="cellIs" dxfId="8" priority="9" operator="greaterThan">
      <formula>100</formula>
    </cfRule>
  </conditionalFormatting>
  <conditionalFormatting sqref="T4:T11">
    <cfRule type="cellIs" dxfId="7" priority="8" operator="greaterThanOrEqual">
      <formula>100</formula>
    </cfRule>
  </conditionalFormatting>
  <conditionalFormatting sqref="V4:V11">
    <cfRule type="cellIs" dxfId="6" priority="7" operator="greaterThanOrEqual">
      <formula>100</formula>
    </cfRule>
  </conditionalFormatting>
  <conditionalFormatting sqref="M4:M11">
    <cfRule type="cellIs" dxfId="5" priority="6" operator="greaterThan">
      <formula>100</formula>
    </cfRule>
  </conditionalFormatting>
  <conditionalFormatting sqref="X4:X11">
    <cfRule type="cellIs" dxfId="4" priority="5" operator="greaterThan">
      <formula>100</formula>
    </cfRule>
  </conditionalFormatting>
  <conditionalFormatting sqref="AT4:AT11">
    <cfRule type="cellIs" dxfId="3" priority="4" operator="greaterThan">
      <formula>100</formula>
    </cfRule>
  </conditionalFormatting>
  <conditionalFormatting sqref="BE4:BE11">
    <cfRule type="cellIs" dxfId="2" priority="3" operator="greaterThan">
      <formula>100</formula>
    </cfRule>
  </conditionalFormatting>
  <conditionalFormatting sqref="BP4:BP11">
    <cfRule type="cellIs" dxfId="1" priority="2" operator="greaterThan">
      <formula>100</formula>
    </cfRule>
  </conditionalFormatting>
  <conditionalFormatting sqref="CA4:CA11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41"/>
  <sheetViews>
    <sheetView workbookViewId="0">
      <selection activeCell="C38" sqref="C38"/>
    </sheetView>
  </sheetViews>
  <sheetFormatPr baseColWidth="10" defaultRowHeight="15" x14ac:dyDescent="0.25"/>
  <cols>
    <col min="1" max="1" width="10.85546875" bestFit="1" customWidth="1"/>
    <col min="2" max="2" width="1.85546875" customWidth="1"/>
    <col min="3" max="3" width="56" bestFit="1" customWidth="1"/>
    <col min="4" max="4" width="17.85546875" bestFit="1" customWidth="1"/>
    <col min="5" max="5" width="16.28515625" bestFit="1" customWidth="1"/>
    <col min="6" max="6" width="17.85546875" bestFit="1" customWidth="1"/>
    <col min="7" max="7" width="5.7109375" bestFit="1" customWidth="1"/>
    <col min="8" max="8" width="17.85546875" bestFit="1" customWidth="1"/>
    <col min="9" max="9" width="6.5703125" bestFit="1" customWidth="1"/>
    <col min="10" max="10" width="18.42578125" bestFit="1" customWidth="1"/>
    <col min="11" max="11" width="5.5703125" bestFit="1" customWidth="1"/>
    <col min="12" max="12" width="20.140625" customWidth="1"/>
    <col min="13" max="13" width="16.28515625" bestFit="1" customWidth="1"/>
    <col min="14" max="14" width="20" customWidth="1"/>
    <col min="15" max="15" width="7.42578125" bestFit="1" customWidth="1"/>
    <col min="16" max="16" width="16.28515625" bestFit="1" customWidth="1"/>
    <col min="17" max="17" width="6.5703125" bestFit="1" customWidth="1"/>
    <col min="18" max="18" width="18.42578125" bestFit="1" customWidth="1"/>
    <col min="19" max="19" width="5.42578125" bestFit="1" customWidth="1"/>
    <col min="20" max="22" width="16.28515625" bestFit="1" customWidth="1"/>
    <col min="23" max="23" width="10.140625" bestFit="1" customWidth="1"/>
    <col min="24" max="24" width="16.28515625" bestFit="1" customWidth="1"/>
    <col min="25" max="25" width="6.5703125" bestFit="1" customWidth="1"/>
    <col min="26" max="26" width="18.42578125" bestFit="1" customWidth="1"/>
    <col min="27" max="27" width="5.140625" bestFit="1" customWidth="1"/>
    <col min="28" max="28" width="6.7109375" hidden="1" customWidth="1"/>
    <col min="29" max="29" width="15" hidden="1" customWidth="1"/>
    <col min="30" max="30" width="9.85546875" hidden="1" customWidth="1"/>
    <col min="31" max="31" width="11.7109375" hidden="1" customWidth="1"/>
    <col min="32" max="32" width="13.5703125" hidden="1" customWidth="1"/>
    <col min="33" max="33" width="6.5703125" hidden="1" customWidth="1"/>
    <col min="34" max="34" width="18.42578125" hidden="1" customWidth="1"/>
    <col min="35" max="35" width="5.140625" hidden="1" customWidth="1"/>
    <col min="36" max="36" width="17.85546875" bestFit="1" customWidth="1"/>
    <col min="37" max="37" width="20.5703125" customWidth="1"/>
    <col min="38" max="38" width="17.85546875" bestFit="1" customWidth="1"/>
    <col min="39" max="39" width="7.42578125" bestFit="1" customWidth="1"/>
    <col min="40" max="40" width="17.85546875" bestFit="1" customWidth="1"/>
    <col min="41" max="41" width="6.5703125" bestFit="1" customWidth="1"/>
    <col min="42" max="42" width="18.42578125" bestFit="1" customWidth="1"/>
    <col min="43" max="43" width="7.5703125" bestFit="1" customWidth="1"/>
  </cols>
  <sheetData>
    <row r="3" spans="1:47" x14ac:dyDescent="0.25">
      <c r="H3">
        <v>3.3027237609978735E-2</v>
      </c>
    </row>
    <row r="4" spans="1:47" ht="15.75" thickBot="1" x14ac:dyDescent="0.3"/>
    <row r="5" spans="1:47" ht="15.75" thickBot="1" x14ac:dyDescent="0.3">
      <c r="C5" s="1" t="s">
        <v>0</v>
      </c>
      <c r="D5" s="101" t="s">
        <v>1</v>
      </c>
      <c r="E5" s="102"/>
      <c r="F5" s="102"/>
      <c r="G5" s="102"/>
      <c r="H5" s="102"/>
      <c r="I5" s="102"/>
      <c r="J5" s="102"/>
      <c r="K5" s="103"/>
      <c r="L5" s="104" t="s">
        <v>2</v>
      </c>
      <c r="M5" s="105"/>
      <c r="N5" s="105"/>
      <c r="O5" s="105"/>
      <c r="P5" s="105"/>
      <c r="Q5" s="105"/>
      <c r="R5" s="105"/>
      <c r="S5" s="106"/>
      <c r="T5" s="104" t="s">
        <v>3</v>
      </c>
      <c r="U5" s="105"/>
      <c r="V5" s="105"/>
      <c r="W5" s="105"/>
      <c r="X5" s="105"/>
      <c r="Y5" s="105"/>
      <c r="Z5" s="105"/>
      <c r="AA5" s="106"/>
      <c r="AB5" s="104"/>
      <c r="AC5" s="105"/>
      <c r="AD5" s="105"/>
      <c r="AE5" s="105"/>
      <c r="AF5" s="105"/>
      <c r="AG5" s="105"/>
      <c r="AH5" s="105"/>
      <c r="AI5" s="107"/>
      <c r="AJ5" s="108" t="s">
        <v>4</v>
      </c>
      <c r="AK5" s="109"/>
      <c r="AL5" s="109"/>
      <c r="AM5" s="109"/>
      <c r="AN5" s="109"/>
      <c r="AO5" s="109"/>
      <c r="AP5" s="109"/>
      <c r="AQ5" s="110"/>
      <c r="AS5" s="2"/>
      <c r="AT5" s="2"/>
      <c r="AU5" s="2"/>
    </row>
    <row r="6" spans="1:47" x14ac:dyDescent="0.25">
      <c r="C6" s="3"/>
      <c r="D6" s="111" t="s">
        <v>5</v>
      </c>
      <c r="E6" s="112"/>
      <c r="F6" s="112"/>
      <c r="G6" s="112"/>
      <c r="H6" s="112"/>
      <c r="I6" s="113"/>
      <c r="J6" s="107" t="s">
        <v>6</v>
      </c>
      <c r="K6" s="114"/>
      <c r="L6" s="111" t="s">
        <v>5</v>
      </c>
      <c r="M6" s="112"/>
      <c r="N6" s="112"/>
      <c r="O6" s="112"/>
      <c r="P6" s="112"/>
      <c r="Q6" s="113"/>
      <c r="R6" s="107" t="s">
        <v>6</v>
      </c>
      <c r="S6" s="114"/>
      <c r="T6" s="111" t="s">
        <v>5</v>
      </c>
      <c r="U6" s="112"/>
      <c r="V6" s="112"/>
      <c r="W6" s="112"/>
      <c r="X6" s="112"/>
      <c r="Y6" s="113"/>
      <c r="Z6" s="107" t="s">
        <v>6</v>
      </c>
      <c r="AA6" s="114"/>
      <c r="AB6" s="111" t="s">
        <v>5</v>
      </c>
      <c r="AC6" s="112"/>
      <c r="AD6" s="112"/>
      <c r="AE6" s="112"/>
      <c r="AF6" s="112"/>
      <c r="AG6" s="113"/>
      <c r="AH6" s="107" t="s">
        <v>6</v>
      </c>
      <c r="AI6" s="115"/>
      <c r="AJ6" s="116" t="s">
        <v>5</v>
      </c>
      <c r="AK6" s="117"/>
      <c r="AL6" s="117"/>
      <c r="AM6" s="118"/>
      <c r="AN6" s="119" t="s">
        <v>6</v>
      </c>
      <c r="AO6" s="120"/>
      <c r="AP6" s="120"/>
      <c r="AQ6" s="121"/>
      <c r="AS6" s="2"/>
      <c r="AT6" s="2"/>
      <c r="AU6" s="2"/>
    </row>
    <row r="7" spans="1:47" ht="15.75" thickBot="1" x14ac:dyDescent="0.3">
      <c r="A7" s="4" t="s">
        <v>1978</v>
      </c>
      <c r="C7" s="5" t="s">
        <v>7</v>
      </c>
      <c r="D7" s="6" t="s">
        <v>8</v>
      </c>
      <c r="E7" s="7" t="s">
        <v>9</v>
      </c>
      <c r="F7" s="8" t="s">
        <v>10</v>
      </c>
      <c r="G7" s="9" t="s">
        <v>11</v>
      </c>
      <c r="H7" s="10" t="s">
        <v>12</v>
      </c>
      <c r="I7" s="11" t="s">
        <v>13</v>
      </c>
      <c r="J7" s="8" t="s">
        <v>14</v>
      </c>
      <c r="K7" s="11" t="s">
        <v>15</v>
      </c>
      <c r="L7" s="6" t="s">
        <v>8</v>
      </c>
      <c r="M7" s="7" t="s">
        <v>9</v>
      </c>
      <c r="N7" s="12" t="s">
        <v>10</v>
      </c>
      <c r="O7" s="9" t="s">
        <v>16</v>
      </c>
      <c r="P7" s="10" t="s">
        <v>12</v>
      </c>
      <c r="Q7" s="13" t="s">
        <v>13</v>
      </c>
      <c r="R7" s="8" t="s">
        <v>14</v>
      </c>
      <c r="S7" s="11" t="s">
        <v>15</v>
      </c>
      <c r="T7" s="6" t="s">
        <v>8</v>
      </c>
      <c r="U7" s="7" t="s">
        <v>9</v>
      </c>
      <c r="V7" s="8" t="s">
        <v>10</v>
      </c>
      <c r="W7" s="9" t="s">
        <v>17</v>
      </c>
      <c r="X7" s="10" t="s">
        <v>12</v>
      </c>
      <c r="Y7" s="13" t="s">
        <v>13</v>
      </c>
      <c r="Z7" s="8" t="s">
        <v>14</v>
      </c>
      <c r="AA7" s="11" t="s">
        <v>15</v>
      </c>
      <c r="AB7" s="6" t="s">
        <v>8</v>
      </c>
      <c r="AC7" s="7" t="s">
        <v>9</v>
      </c>
      <c r="AD7" s="8" t="s">
        <v>10</v>
      </c>
      <c r="AE7" s="9" t="s">
        <v>18</v>
      </c>
      <c r="AF7" s="10" t="s">
        <v>12</v>
      </c>
      <c r="AG7" s="13" t="s">
        <v>13</v>
      </c>
      <c r="AH7" s="8" t="s">
        <v>14</v>
      </c>
      <c r="AI7" s="14" t="s">
        <v>15</v>
      </c>
      <c r="AJ7" s="15" t="s">
        <v>19</v>
      </c>
      <c r="AK7" s="16" t="s">
        <v>20</v>
      </c>
      <c r="AL7" s="17" t="s">
        <v>21</v>
      </c>
      <c r="AM7" s="9" t="s">
        <v>16</v>
      </c>
      <c r="AN7" s="10" t="s">
        <v>12</v>
      </c>
      <c r="AO7" s="13" t="s">
        <v>13</v>
      </c>
      <c r="AP7" s="8" t="s">
        <v>14</v>
      </c>
      <c r="AQ7" s="11" t="s">
        <v>15</v>
      </c>
      <c r="AS7" s="2"/>
      <c r="AT7" s="2"/>
      <c r="AU7" s="2"/>
    </row>
    <row r="8" spans="1:47" x14ac:dyDescent="0.25">
      <c r="A8" s="18" t="s">
        <v>1979</v>
      </c>
      <c r="B8" s="18"/>
      <c r="C8" s="18" t="s">
        <v>1980</v>
      </c>
      <c r="D8" s="18">
        <v>61404377000</v>
      </c>
      <c r="E8" s="18">
        <v>29212000</v>
      </c>
      <c r="F8" s="18">
        <v>61433589000</v>
      </c>
      <c r="G8" s="19">
        <v>3.3027237609978735E-2</v>
      </c>
      <c r="H8" s="18">
        <v>40272715476</v>
      </c>
      <c r="I8" s="20">
        <v>65.554879881753294</v>
      </c>
      <c r="J8" s="18">
        <v>21160873524</v>
      </c>
      <c r="K8" s="20">
        <v>34.445120118246713</v>
      </c>
      <c r="L8" s="18">
        <v>0</v>
      </c>
      <c r="M8" s="18">
        <v>0</v>
      </c>
      <c r="N8" s="18">
        <v>0</v>
      </c>
      <c r="O8" s="19">
        <v>0</v>
      </c>
      <c r="P8" s="18">
        <v>0</v>
      </c>
      <c r="Q8" s="18">
        <v>0</v>
      </c>
      <c r="R8" s="18">
        <v>0</v>
      </c>
      <c r="S8" s="18">
        <v>0</v>
      </c>
      <c r="T8" s="18">
        <v>1240000000</v>
      </c>
      <c r="U8" s="18">
        <v>0</v>
      </c>
      <c r="V8" s="18">
        <v>1240000000</v>
      </c>
      <c r="W8" s="19">
        <v>2.2774924528923771E-3</v>
      </c>
      <c r="X8" s="18">
        <v>850993302.53999996</v>
      </c>
      <c r="Y8" s="18">
        <v>68.628492140322578</v>
      </c>
      <c r="Z8" s="18">
        <v>389006697.46000004</v>
      </c>
      <c r="AA8" s="18">
        <v>31.371507859677422</v>
      </c>
      <c r="AB8" s="18">
        <v>0</v>
      </c>
      <c r="AC8" s="18">
        <v>0</v>
      </c>
      <c r="AD8" s="18">
        <v>0</v>
      </c>
      <c r="AE8" s="19">
        <v>0</v>
      </c>
      <c r="AF8" s="18">
        <v>0</v>
      </c>
      <c r="AG8" s="18">
        <v>0</v>
      </c>
      <c r="AH8" s="18">
        <v>0</v>
      </c>
      <c r="AI8" s="21">
        <v>0</v>
      </c>
      <c r="AJ8" s="22">
        <v>66226849000</v>
      </c>
      <c r="AK8" s="23">
        <v>-1200569000</v>
      </c>
      <c r="AL8" s="23">
        <v>65026280000</v>
      </c>
      <c r="AM8" s="24">
        <v>8.4428002493932459E-3</v>
      </c>
      <c r="AN8" s="23">
        <v>43476399778.540001</v>
      </c>
      <c r="AO8" s="25">
        <v>66.859736984093203</v>
      </c>
      <c r="AP8" s="23">
        <v>21549880221.459999</v>
      </c>
      <c r="AQ8" s="26">
        <v>49.56684622284903</v>
      </c>
      <c r="AR8" s="18"/>
    </row>
    <row r="9" spans="1:47" x14ac:dyDescent="0.25">
      <c r="A9" s="18" t="s">
        <v>1981</v>
      </c>
      <c r="B9" s="18"/>
      <c r="C9" s="18" t="s">
        <v>1982</v>
      </c>
      <c r="D9" s="18">
        <v>9244000000</v>
      </c>
      <c r="E9" s="18">
        <v>2042041852</v>
      </c>
      <c r="F9" s="18">
        <v>11286041852</v>
      </c>
      <c r="G9" s="19">
        <v>6.0674753337651892E-3</v>
      </c>
      <c r="H9" s="18">
        <v>8471604956</v>
      </c>
      <c r="I9" s="20">
        <v>75.062675356805869</v>
      </c>
      <c r="J9" s="18">
        <v>2814436896</v>
      </c>
      <c r="K9" s="20">
        <v>24.937324643194138</v>
      </c>
      <c r="L9" s="18">
        <v>19227412000</v>
      </c>
      <c r="M9" s="18">
        <v>734858759</v>
      </c>
      <c r="N9" s="18">
        <v>19962270759</v>
      </c>
      <c r="O9" s="19">
        <v>4.7390615203219992E-3</v>
      </c>
      <c r="P9" s="18">
        <v>19254273459</v>
      </c>
      <c r="Q9" s="18">
        <v>96.453322828111638</v>
      </c>
      <c r="R9" s="18">
        <v>707997300</v>
      </c>
      <c r="S9" s="18">
        <v>3.5466771718883692</v>
      </c>
      <c r="T9" s="18">
        <v>4290000000</v>
      </c>
      <c r="U9" s="18">
        <v>-60000000</v>
      </c>
      <c r="V9" s="18">
        <v>4230000000</v>
      </c>
      <c r="W9" s="19">
        <v>7.7691879643022226E-3</v>
      </c>
      <c r="X9" s="18">
        <v>4509066403</v>
      </c>
      <c r="Y9" s="18">
        <v>106.59731449172575</v>
      </c>
      <c r="Z9" s="18">
        <v>-279066403</v>
      </c>
      <c r="AA9" s="18">
        <v>-6.5973144917257684</v>
      </c>
      <c r="AB9" s="18">
        <v>0</v>
      </c>
      <c r="AC9" s="18">
        <v>0</v>
      </c>
      <c r="AD9" s="18">
        <v>0</v>
      </c>
      <c r="AE9" s="19">
        <v>0</v>
      </c>
      <c r="AF9" s="18">
        <v>0</v>
      </c>
      <c r="AG9" s="18">
        <v>0</v>
      </c>
      <c r="AH9" s="18">
        <v>0</v>
      </c>
      <c r="AI9" s="21">
        <v>0</v>
      </c>
      <c r="AJ9" s="22">
        <v>32761412000</v>
      </c>
      <c r="AK9" s="23">
        <v>2716900611</v>
      </c>
      <c r="AL9" s="23">
        <v>35478312611</v>
      </c>
      <c r="AM9" s="24">
        <v>4.6063884718640273E-3</v>
      </c>
      <c r="AN9" s="23">
        <v>32234944818</v>
      </c>
      <c r="AO9" s="25">
        <v>90.858167837456847</v>
      </c>
      <c r="AP9" s="23">
        <v>3243367793</v>
      </c>
      <c r="AQ9" s="26">
        <v>10.061651450971006</v>
      </c>
      <c r="AR9" s="18"/>
    </row>
    <row r="10" spans="1:47" x14ac:dyDescent="0.25">
      <c r="A10" s="18" t="s">
        <v>1983</v>
      </c>
      <c r="B10" s="18"/>
      <c r="C10" s="18" t="s">
        <v>1984</v>
      </c>
      <c r="D10" s="18">
        <v>88932390483</v>
      </c>
      <c r="E10" s="18">
        <v>0</v>
      </c>
      <c r="F10" s="18">
        <v>88932390483</v>
      </c>
      <c r="G10" s="19">
        <v>4.7810835074367099E-2</v>
      </c>
      <c r="H10" s="18">
        <v>56294626604</v>
      </c>
      <c r="I10" s="20">
        <v>63.300476123782012</v>
      </c>
      <c r="J10" s="18">
        <v>32637763879</v>
      </c>
      <c r="K10" s="20">
        <v>36.699523876217988</v>
      </c>
      <c r="L10" s="18">
        <v>0</v>
      </c>
      <c r="M10" s="18">
        <v>0</v>
      </c>
      <c r="N10" s="18">
        <v>0</v>
      </c>
      <c r="O10" s="19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9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9">
        <v>0</v>
      </c>
      <c r="AF10" s="18">
        <v>0</v>
      </c>
      <c r="AG10" s="18">
        <v>0</v>
      </c>
      <c r="AH10" s="18">
        <v>0</v>
      </c>
      <c r="AI10" s="21">
        <v>0</v>
      </c>
      <c r="AJ10" s="22">
        <v>107871842353</v>
      </c>
      <c r="AK10" s="23">
        <v>8522295798</v>
      </c>
      <c r="AL10" s="23">
        <v>116394138151</v>
      </c>
      <c r="AM10" s="24">
        <v>1.5112235523993911E-2</v>
      </c>
      <c r="AN10" s="23">
        <v>71199540049</v>
      </c>
      <c r="AO10" s="25">
        <v>61.171070279013264</v>
      </c>
      <c r="AP10" s="23">
        <v>32637763879</v>
      </c>
      <c r="AQ10" s="26">
        <v>45.83985213463243</v>
      </c>
      <c r="AR10" s="18"/>
    </row>
    <row r="11" spans="1:47" x14ac:dyDescent="0.25">
      <c r="A11" s="18" t="s">
        <v>1985</v>
      </c>
      <c r="B11" s="18"/>
      <c r="C11" s="18" t="s">
        <v>1986</v>
      </c>
      <c r="D11" s="18">
        <v>135770554613</v>
      </c>
      <c r="E11" s="18">
        <v>0</v>
      </c>
      <c r="F11" s="18">
        <v>135770554613</v>
      </c>
      <c r="G11" s="19">
        <v>7.2991443941882436E-2</v>
      </c>
      <c r="H11" s="18">
        <v>87095344549.259995</v>
      </c>
      <c r="I11" s="20">
        <v>64.148920064086283</v>
      </c>
      <c r="J11" s="18">
        <v>48675210063.740005</v>
      </c>
      <c r="K11" s="20">
        <v>35.85107993591371</v>
      </c>
      <c r="L11" s="18">
        <v>3668209793382</v>
      </c>
      <c r="M11" s="18">
        <v>236273214460</v>
      </c>
      <c r="N11" s="18">
        <v>3904483007842</v>
      </c>
      <c r="O11" s="19">
        <v>0.92692787321666659</v>
      </c>
      <c r="P11" s="18">
        <v>922788830184</v>
      </c>
      <c r="Q11" s="18">
        <v>23.634084930850385</v>
      </c>
      <c r="R11" s="18">
        <v>2981694177658</v>
      </c>
      <c r="S11" s="18">
        <v>76.365915069149608</v>
      </c>
      <c r="T11" s="18">
        <v>22000000000</v>
      </c>
      <c r="U11" s="18">
        <v>86413255402</v>
      </c>
      <c r="V11" s="18">
        <v>108413255402</v>
      </c>
      <c r="W11" s="19">
        <v>0.19912126691253931</v>
      </c>
      <c r="X11" s="18">
        <v>9877893143.0599995</v>
      </c>
      <c r="Y11" s="18">
        <v>9.1113333940876871</v>
      </c>
      <c r="Z11" s="18">
        <v>98535362258.940002</v>
      </c>
      <c r="AA11" s="18">
        <v>90.88866660591232</v>
      </c>
      <c r="AB11" s="18">
        <v>0</v>
      </c>
      <c r="AC11" s="18">
        <v>0</v>
      </c>
      <c r="AD11" s="18">
        <v>0</v>
      </c>
      <c r="AE11" s="19">
        <v>0</v>
      </c>
      <c r="AF11" s="18">
        <v>0</v>
      </c>
      <c r="AG11" s="18">
        <v>0</v>
      </c>
      <c r="AH11" s="18">
        <v>0</v>
      </c>
      <c r="AI11" s="21">
        <v>0</v>
      </c>
      <c r="AJ11" s="22">
        <v>4347989825903</v>
      </c>
      <c r="AK11" s="23">
        <v>187299960266</v>
      </c>
      <c r="AL11" s="23">
        <v>4535289786169</v>
      </c>
      <c r="AM11" s="24">
        <v>0.58884724357195706</v>
      </c>
      <c r="AN11" s="23">
        <v>1406385036188.3201</v>
      </c>
      <c r="AO11" s="25">
        <v>31.009816406380203</v>
      </c>
      <c r="AP11" s="23">
        <v>3128904749980.6802</v>
      </c>
      <c r="AQ11" s="26">
        <v>222.47852966786746</v>
      </c>
      <c r="AR11" s="18"/>
    </row>
    <row r="12" spans="1:47" x14ac:dyDescent="0.25">
      <c r="A12" s="18" t="s">
        <v>1987</v>
      </c>
      <c r="B12" s="18"/>
      <c r="C12" s="18" t="s">
        <v>1988</v>
      </c>
      <c r="D12" s="18">
        <v>11300000000</v>
      </c>
      <c r="E12" s="18">
        <v>14595000000</v>
      </c>
      <c r="F12" s="18">
        <v>25895000000</v>
      </c>
      <c r="G12" s="19">
        <v>1.3921379685474657E-2</v>
      </c>
      <c r="H12" s="18">
        <v>50910605172</v>
      </c>
      <c r="I12" s="20">
        <v>196.60399757482139</v>
      </c>
      <c r="J12" s="18">
        <v>-25015605172</v>
      </c>
      <c r="K12" s="20">
        <v>-96.603997574821392</v>
      </c>
      <c r="L12" s="18">
        <v>0</v>
      </c>
      <c r="M12" s="18">
        <v>9929074650</v>
      </c>
      <c r="N12" s="18">
        <v>9929074650</v>
      </c>
      <c r="O12" s="19">
        <v>2.357171494881417E-3</v>
      </c>
      <c r="P12" s="18">
        <v>0</v>
      </c>
      <c r="Q12" s="18">
        <v>0</v>
      </c>
      <c r="R12" s="18">
        <v>9929074650</v>
      </c>
      <c r="S12" s="18">
        <v>100</v>
      </c>
      <c r="T12" s="18">
        <v>183320000000</v>
      </c>
      <c r="U12" s="18">
        <v>7070925350</v>
      </c>
      <c r="V12" s="18">
        <v>190390925350</v>
      </c>
      <c r="W12" s="19">
        <v>0.34968862547082336</v>
      </c>
      <c r="X12" s="18">
        <v>23526886734.91</v>
      </c>
      <c r="Y12" s="18">
        <v>12.357147112794365</v>
      </c>
      <c r="Z12" s="18">
        <v>166864038615.09</v>
      </c>
      <c r="AA12" s="18">
        <v>87.642852887205635</v>
      </c>
      <c r="AB12" s="18">
        <v>0</v>
      </c>
      <c r="AC12" s="18">
        <v>0</v>
      </c>
      <c r="AD12" s="18">
        <v>0</v>
      </c>
      <c r="AE12" s="19">
        <v>0</v>
      </c>
      <c r="AF12" s="18">
        <v>0</v>
      </c>
      <c r="AG12" s="18">
        <v>0</v>
      </c>
      <c r="AH12" s="18">
        <v>0</v>
      </c>
      <c r="AI12" s="21">
        <v>0</v>
      </c>
      <c r="AJ12" s="22">
        <v>205532544504</v>
      </c>
      <c r="AK12" s="23">
        <v>31921120662</v>
      </c>
      <c r="AL12" s="23">
        <v>237453665166</v>
      </c>
      <c r="AM12" s="24">
        <v>3.0830209931782124E-2</v>
      </c>
      <c r="AN12" s="23">
        <v>85676157072.910004</v>
      </c>
      <c r="AO12" s="25">
        <v>36.081210628193588</v>
      </c>
      <c r="AP12" s="23">
        <v>151777508093.09</v>
      </c>
      <c r="AQ12" s="26">
        <v>177.15256295158997</v>
      </c>
      <c r="AR12" s="18"/>
    </row>
    <row r="13" spans="1:47" x14ac:dyDescent="0.25">
      <c r="A13" s="18" t="s">
        <v>1989</v>
      </c>
      <c r="B13" s="18"/>
      <c r="C13" s="18" t="s">
        <v>1990</v>
      </c>
      <c r="D13" s="18">
        <v>153416571820</v>
      </c>
      <c r="E13" s="18">
        <v>19382969</v>
      </c>
      <c r="F13" s="18">
        <v>153435954789</v>
      </c>
      <c r="G13" s="19">
        <v>8.2488518402046435E-2</v>
      </c>
      <c r="H13" s="18">
        <v>98258437107.350006</v>
      </c>
      <c r="I13" s="20">
        <v>64.038730193631423</v>
      </c>
      <c r="J13" s="18">
        <v>55177517681.649994</v>
      </c>
      <c r="K13" s="20">
        <v>35.96126980636857</v>
      </c>
      <c r="L13" s="18">
        <v>0</v>
      </c>
      <c r="M13" s="18">
        <v>0</v>
      </c>
      <c r="N13" s="18">
        <v>0</v>
      </c>
      <c r="O13" s="19">
        <v>0</v>
      </c>
      <c r="P13" s="18">
        <v>0</v>
      </c>
      <c r="Q13" s="18">
        <v>0</v>
      </c>
      <c r="R13" s="18">
        <v>0</v>
      </c>
      <c r="S13" s="18">
        <v>0</v>
      </c>
      <c r="T13" s="18">
        <v>42255399</v>
      </c>
      <c r="U13" s="18">
        <v>0</v>
      </c>
      <c r="V13" s="18">
        <v>42255399</v>
      </c>
      <c r="W13" s="19">
        <v>7.7609961545529121E-5</v>
      </c>
      <c r="X13" s="18">
        <v>145114202.38999999</v>
      </c>
      <c r="Y13" s="18">
        <v>343.42168296647719</v>
      </c>
      <c r="Z13" s="18">
        <v>-102858803.38999999</v>
      </c>
      <c r="AA13" s="18">
        <v>-243.42168296647722</v>
      </c>
      <c r="AB13" s="18">
        <v>0</v>
      </c>
      <c r="AC13" s="18">
        <v>0</v>
      </c>
      <c r="AD13" s="18">
        <v>0</v>
      </c>
      <c r="AE13" s="19">
        <v>0</v>
      </c>
      <c r="AF13" s="18">
        <v>0</v>
      </c>
      <c r="AG13" s="18">
        <v>0</v>
      </c>
      <c r="AH13" s="18">
        <v>0</v>
      </c>
      <c r="AI13" s="21">
        <v>0</v>
      </c>
      <c r="AJ13" s="22">
        <v>153458827219</v>
      </c>
      <c r="AK13" s="23">
        <v>8889890867</v>
      </c>
      <c r="AL13" s="23">
        <v>162348718086</v>
      </c>
      <c r="AM13" s="24">
        <v>2.1078828398997371E-2</v>
      </c>
      <c r="AN13" s="23">
        <v>107274059207.74001</v>
      </c>
      <c r="AO13" s="25">
        <v>66.076320449240853</v>
      </c>
      <c r="AP13" s="23">
        <v>55074658878.259995</v>
      </c>
      <c r="AQ13" s="26">
        <v>51.340146243190041</v>
      </c>
      <c r="AR13" s="18"/>
    </row>
    <row r="14" spans="1:47" ht="15.75" thickBot="1" x14ac:dyDescent="0.3">
      <c r="A14" s="18" t="s">
        <v>1991</v>
      </c>
      <c r="B14" s="18"/>
      <c r="C14" s="18" t="s">
        <v>1992</v>
      </c>
      <c r="D14" s="18">
        <v>1288277213000</v>
      </c>
      <c r="E14" s="18">
        <v>95057881460</v>
      </c>
      <c r="F14" s="18">
        <v>1383335094460</v>
      </c>
      <c r="G14" s="19">
        <v>0.74369310995248539</v>
      </c>
      <c r="H14" s="18">
        <v>1118665780780</v>
      </c>
      <c r="I14" s="20">
        <v>80.867302887062479</v>
      </c>
      <c r="J14" s="18">
        <v>264669313680</v>
      </c>
      <c r="K14" s="20">
        <v>19.132697112937525</v>
      </c>
      <c r="L14" s="18">
        <v>266119361000</v>
      </c>
      <c r="M14" s="18">
        <v>11789809269</v>
      </c>
      <c r="N14" s="18">
        <v>277909170269</v>
      </c>
      <c r="O14" s="19">
        <v>6.5975893768130039E-2</v>
      </c>
      <c r="P14" s="18">
        <v>140765122208</v>
      </c>
      <c r="Q14" s="18">
        <v>50.651485185518531</v>
      </c>
      <c r="R14" s="18">
        <v>137144048061</v>
      </c>
      <c r="S14" s="18">
        <v>49.348514814481469</v>
      </c>
      <c r="T14" s="18">
        <v>119675727000</v>
      </c>
      <c r="U14" s="18">
        <v>120466282112</v>
      </c>
      <c r="V14" s="18">
        <v>240142009112</v>
      </c>
      <c r="W14" s="19">
        <v>0.44106581723789717</v>
      </c>
      <c r="X14" s="18">
        <v>222359055168</v>
      </c>
      <c r="Y14" s="18">
        <v>92.594817537440449</v>
      </c>
      <c r="Z14" s="18">
        <v>17782953944</v>
      </c>
      <c r="AA14" s="18">
        <v>7.4051824625595577</v>
      </c>
      <c r="AB14" s="18">
        <v>0</v>
      </c>
      <c r="AC14" s="18">
        <v>0</v>
      </c>
      <c r="AD14" s="18">
        <v>0</v>
      </c>
      <c r="AE14" s="19">
        <v>0</v>
      </c>
      <c r="AF14" s="18">
        <v>0</v>
      </c>
      <c r="AG14" s="18">
        <v>0</v>
      </c>
      <c r="AH14" s="18">
        <v>0</v>
      </c>
      <c r="AI14" s="21">
        <v>0</v>
      </c>
      <c r="AJ14" s="27">
        <v>2398011840000</v>
      </c>
      <c r="AK14" s="28">
        <v>151977417961</v>
      </c>
      <c r="AL14" s="28">
        <v>2549989257961</v>
      </c>
      <c r="AM14" s="29">
        <v>0.33108229385201232</v>
      </c>
      <c r="AN14" s="28">
        <v>2130392942276</v>
      </c>
      <c r="AO14" s="30">
        <v>83.545173205140728</v>
      </c>
      <c r="AP14" s="28">
        <v>419596315685</v>
      </c>
      <c r="AQ14" s="31">
        <v>19.695724077865435</v>
      </c>
      <c r="AR14" s="18"/>
    </row>
    <row r="15" spans="1:47" x14ac:dyDescent="0.25">
      <c r="A15" s="18"/>
      <c r="B15" s="18"/>
      <c r="C15" s="18"/>
      <c r="D15" s="18"/>
      <c r="E15" s="18"/>
      <c r="F15" s="18"/>
      <c r="G15" s="19"/>
      <c r="H15" s="18"/>
      <c r="I15" s="20"/>
      <c r="J15" s="18"/>
      <c r="K15" s="20"/>
      <c r="L15" s="18"/>
      <c r="M15" s="18"/>
      <c r="N15" s="18"/>
      <c r="O15" s="19"/>
      <c r="P15" s="18"/>
      <c r="Q15" s="18"/>
      <c r="R15" s="18"/>
      <c r="S15" s="18"/>
      <c r="T15" s="18"/>
      <c r="U15" s="18"/>
      <c r="V15" s="18"/>
      <c r="W15" s="19"/>
      <c r="X15" s="18"/>
      <c r="Y15" s="18"/>
      <c r="Z15" s="18"/>
      <c r="AA15" s="18"/>
      <c r="AB15" s="18"/>
      <c r="AC15" s="18"/>
      <c r="AD15" s="18"/>
      <c r="AE15" s="19"/>
      <c r="AF15" s="18"/>
      <c r="AG15" s="18"/>
      <c r="AH15" s="18"/>
      <c r="AI15" s="21"/>
      <c r="AJ15" s="22"/>
      <c r="AK15" s="23"/>
      <c r="AL15" s="23"/>
      <c r="AM15" s="24"/>
      <c r="AN15" s="23"/>
      <c r="AO15" s="25"/>
      <c r="AP15" s="23"/>
      <c r="AQ15" s="26"/>
      <c r="AR15" s="18"/>
    </row>
    <row r="16" spans="1:47" x14ac:dyDescent="0.25">
      <c r="A16" s="18"/>
      <c r="B16" s="18"/>
      <c r="C16" s="18"/>
      <c r="D16" s="18"/>
      <c r="E16" s="18"/>
      <c r="F16" s="18"/>
      <c r="G16" s="19"/>
      <c r="H16" s="18"/>
      <c r="I16" s="20"/>
      <c r="J16" s="18"/>
      <c r="K16" s="20"/>
      <c r="L16" s="18"/>
      <c r="M16" s="18"/>
      <c r="N16" s="18"/>
      <c r="O16" s="19"/>
      <c r="P16" s="18"/>
      <c r="Q16" s="18"/>
      <c r="R16" s="18"/>
      <c r="S16" s="18"/>
      <c r="T16" s="18"/>
      <c r="U16" s="18"/>
      <c r="V16" s="18"/>
      <c r="W16" s="19"/>
      <c r="X16" s="18"/>
      <c r="Y16" s="18"/>
      <c r="Z16" s="18"/>
      <c r="AA16" s="18"/>
      <c r="AB16" s="18"/>
      <c r="AC16" s="18"/>
      <c r="AD16" s="18"/>
      <c r="AE16" s="19"/>
      <c r="AF16" s="18"/>
      <c r="AG16" s="18"/>
      <c r="AH16" s="18"/>
      <c r="AI16" s="21"/>
      <c r="AJ16" s="22"/>
      <c r="AK16" s="23"/>
      <c r="AL16" s="23"/>
      <c r="AM16" s="24"/>
      <c r="AN16" s="23"/>
      <c r="AO16" s="25"/>
      <c r="AP16" s="23"/>
      <c r="AQ16" s="26"/>
      <c r="AR16" s="18"/>
    </row>
    <row r="17" spans="1:44" x14ac:dyDescent="0.25">
      <c r="A17" s="18"/>
      <c r="B17" s="18"/>
      <c r="C17" s="18"/>
      <c r="D17" s="18"/>
      <c r="E17" s="18"/>
      <c r="F17" s="18"/>
      <c r="G17" s="19"/>
      <c r="H17" s="18"/>
      <c r="I17" s="20"/>
      <c r="J17" s="18"/>
      <c r="K17" s="20"/>
      <c r="L17" s="18"/>
      <c r="M17" s="18"/>
      <c r="N17" s="18"/>
      <c r="O17" s="19"/>
      <c r="P17" s="18"/>
      <c r="Q17" s="18"/>
      <c r="R17" s="18"/>
      <c r="S17" s="18"/>
      <c r="T17" s="18"/>
      <c r="U17" s="18"/>
      <c r="V17" s="18"/>
      <c r="W17" s="19"/>
      <c r="X17" s="18"/>
      <c r="Y17" s="18"/>
      <c r="Z17" s="18"/>
      <c r="AA17" s="18"/>
      <c r="AB17" s="18"/>
      <c r="AC17" s="18"/>
      <c r="AD17" s="18"/>
      <c r="AE17" s="19"/>
      <c r="AF17" s="18"/>
      <c r="AG17" s="18"/>
      <c r="AH17" s="18"/>
      <c r="AI17" s="21"/>
      <c r="AJ17" s="22"/>
      <c r="AK17" s="23"/>
      <c r="AL17" s="23"/>
      <c r="AM17" s="24"/>
      <c r="AN17" s="23"/>
      <c r="AO17" s="25"/>
      <c r="AP17" s="23"/>
      <c r="AQ17" s="26"/>
      <c r="AR17" s="18"/>
    </row>
    <row r="18" spans="1:44" x14ac:dyDescent="0.25">
      <c r="A18" s="18"/>
      <c r="B18" s="18"/>
      <c r="C18" s="18"/>
      <c r="D18" s="18"/>
      <c r="E18" s="18"/>
      <c r="F18" s="18"/>
      <c r="G18" s="19"/>
      <c r="H18" s="18"/>
      <c r="I18" s="20"/>
      <c r="J18" s="18"/>
      <c r="K18" s="20"/>
      <c r="L18" s="18"/>
      <c r="M18" s="18"/>
      <c r="N18" s="18"/>
      <c r="O18" s="19"/>
      <c r="P18" s="18"/>
      <c r="Q18" s="18"/>
      <c r="R18" s="18"/>
      <c r="S18" s="18"/>
      <c r="T18" s="18"/>
      <c r="U18" s="18"/>
      <c r="V18" s="18"/>
      <c r="W18" s="19"/>
      <c r="X18" s="18"/>
      <c r="Y18" s="18"/>
      <c r="Z18" s="18"/>
      <c r="AA18" s="18"/>
      <c r="AB18" s="18"/>
      <c r="AC18" s="18"/>
      <c r="AD18" s="18"/>
      <c r="AE18" s="19"/>
      <c r="AF18" s="18"/>
      <c r="AG18" s="18"/>
      <c r="AH18" s="18"/>
      <c r="AI18" s="21"/>
      <c r="AJ18" s="22"/>
      <c r="AK18" s="23"/>
      <c r="AL18" s="23"/>
      <c r="AM18" s="24"/>
      <c r="AN18" s="23"/>
      <c r="AO18" s="25"/>
      <c r="AP18" s="23"/>
      <c r="AQ18" s="26"/>
      <c r="AR18" s="18"/>
    </row>
    <row r="19" spans="1:44" x14ac:dyDescent="0.25">
      <c r="A19" s="18"/>
      <c r="B19" s="18"/>
      <c r="C19" s="18"/>
      <c r="D19" s="18"/>
      <c r="E19" s="18"/>
      <c r="F19" s="18"/>
      <c r="G19" s="19"/>
      <c r="H19" s="18"/>
      <c r="I19" s="20"/>
      <c r="J19" s="18"/>
      <c r="K19" s="20"/>
      <c r="L19" s="18"/>
      <c r="M19" s="18"/>
      <c r="N19" s="18"/>
      <c r="O19" s="19"/>
      <c r="P19" s="18"/>
      <c r="Q19" s="18"/>
      <c r="R19" s="18"/>
      <c r="S19" s="18"/>
      <c r="T19" s="18"/>
      <c r="U19" s="18"/>
      <c r="V19" s="18"/>
      <c r="W19" s="19"/>
      <c r="X19" s="18"/>
      <c r="Y19" s="18"/>
      <c r="Z19" s="18"/>
      <c r="AA19" s="18"/>
      <c r="AB19" s="18"/>
      <c r="AC19" s="18"/>
      <c r="AD19" s="18"/>
      <c r="AE19" s="19"/>
      <c r="AF19" s="18"/>
      <c r="AG19" s="18"/>
      <c r="AH19" s="18"/>
      <c r="AI19" s="21"/>
      <c r="AJ19" s="22"/>
      <c r="AK19" s="23"/>
      <c r="AL19" s="23"/>
      <c r="AM19" s="24"/>
      <c r="AN19" s="23"/>
      <c r="AO19" s="25"/>
      <c r="AP19" s="23"/>
      <c r="AQ19" s="26"/>
      <c r="AR19" s="18"/>
    </row>
    <row r="20" spans="1:44" x14ac:dyDescent="0.25">
      <c r="A20" s="18"/>
      <c r="B20" s="18"/>
      <c r="C20" s="18"/>
      <c r="D20" s="18"/>
      <c r="E20" s="18"/>
      <c r="F20" s="18"/>
      <c r="G20" s="19"/>
      <c r="H20" s="18"/>
      <c r="I20" s="20"/>
      <c r="J20" s="18"/>
      <c r="K20" s="20"/>
      <c r="L20" s="18"/>
      <c r="M20" s="18"/>
      <c r="N20" s="18"/>
      <c r="O20" s="19"/>
      <c r="P20" s="18"/>
      <c r="Q20" s="18"/>
      <c r="R20" s="18"/>
      <c r="S20" s="18"/>
      <c r="T20" s="18"/>
      <c r="U20" s="18"/>
      <c r="V20" s="18"/>
      <c r="W20" s="19"/>
      <c r="X20" s="18"/>
      <c r="Y20" s="18"/>
      <c r="Z20" s="18"/>
      <c r="AA20" s="18"/>
      <c r="AB20" s="18"/>
      <c r="AC20" s="18"/>
      <c r="AD20" s="18"/>
      <c r="AE20" s="19"/>
      <c r="AF20" s="18"/>
      <c r="AG20" s="18"/>
      <c r="AH20" s="18"/>
      <c r="AI20" s="21"/>
      <c r="AJ20" s="22"/>
      <c r="AK20" s="23"/>
      <c r="AL20" s="23"/>
      <c r="AM20" s="24"/>
      <c r="AN20" s="23"/>
      <c r="AO20" s="25"/>
      <c r="AP20" s="23"/>
      <c r="AQ20" s="26"/>
      <c r="AR20" s="18"/>
    </row>
    <row r="21" spans="1:44" x14ac:dyDescent="0.25">
      <c r="A21" s="18"/>
      <c r="B21" s="18"/>
      <c r="C21" s="18"/>
      <c r="D21" s="18"/>
      <c r="E21" s="18"/>
      <c r="F21" s="18"/>
      <c r="G21" s="19"/>
      <c r="H21" s="18"/>
      <c r="I21" s="20"/>
      <c r="J21" s="18"/>
      <c r="K21" s="20"/>
      <c r="L21" s="18"/>
      <c r="M21" s="18"/>
      <c r="N21" s="18"/>
      <c r="O21" s="19"/>
      <c r="P21" s="18"/>
      <c r="Q21" s="18"/>
      <c r="R21" s="18"/>
      <c r="S21" s="18"/>
      <c r="T21" s="18"/>
      <c r="U21" s="18"/>
      <c r="V21" s="18"/>
      <c r="W21" s="19"/>
      <c r="X21" s="18"/>
      <c r="Y21" s="18"/>
      <c r="Z21" s="18"/>
      <c r="AA21" s="18"/>
      <c r="AB21" s="18"/>
      <c r="AC21" s="18"/>
      <c r="AD21" s="18"/>
      <c r="AE21" s="19"/>
      <c r="AF21" s="18"/>
      <c r="AG21" s="18"/>
      <c r="AH21" s="18"/>
      <c r="AI21" s="21"/>
      <c r="AJ21" s="22"/>
      <c r="AK21" s="23"/>
      <c r="AL21" s="23"/>
      <c r="AM21" s="24"/>
      <c r="AN21" s="23"/>
      <c r="AO21" s="25"/>
      <c r="AP21" s="23"/>
      <c r="AQ21" s="26"/>
      <c r="AR21" s="18"/>
    </row>
    <row r="22" spans="1:44" x14ac:dyDescent="0.25">
      <c r="A22" s="18"/>
      <c r="B22" s="18"/>
      <c r="C22" s="18"/>
      <c r="D22" s="18"/>
      <c r="E22" s="18"/>
      <c r="F22" s="18"/>
      <c r="G22" s="19"/>
      <c r="H22" s="18"/>
      <c r="I22" s="20"/>
      <c r="J22" s="18"/>
      <c r="K22" s="20"/>
      <c r="L22" s="18"/>
      <c r="M22" s="18"/>
      <c r="N22" s="18"/>
      <c r="O22" s="19"/>
      <c r="P22" s="18"/>
      <c r="Q22" s="18"/>
      <c r="R22" s="18"/>
      <c r="S22" s="18"/>
      <c r="T22" s="18"/>
      <c r="U22" s="18"/>
      <c r="V22" s="18"/>
      <c r="W22" s="19"/>
      <c r="X22" s="18"/>
      <c r="Y22" s="18"/>
      <c r="Z22" s="18"/>
      <c r="AA22" s="18"/>
      <c r="AB22" s="18"/>
      <c r="AC22" s="18"/>
      <c r="AD22" s="18"/>
      <c r="AE22" s="19"/>
      <c r="AF22" s="18"/>
      <c r="AG22" s="18"/>
      <c r="AH22" s="18"/>
      <c r="AI22" s="21"/>
      <c r="AJ22" s="22"/>
      <c r="AK22" s="23"/>
      <c r="AL22" s="23"/>
      <c r="AM22" s="24"/>
      <c r="AN22" s="23"/>
      <c r="AO22" s="25"/>
      <c r="AP22" s="23"/>
      <c r="AQ22" s="26"/>
      <c r="AR22" s="18"/>
    </row>
    <row r="23" spans="1:44" x14ac:dyDescent="0.25">
      <c r="A23" s="18"/>
      <c r="B23" s="18"/>
      <c r="C23" s="18"/>
      <c r="D23" s="18"/>
      <c r="E23" s="18"/>
      <c r="F23" s="18"/>
      <c r="G23" s="19"/>
      <c r="H23" s="18"/>
      <c r="I23" s="20"/>
      <c r="J23" s="18"/>
      <c r="K23" s="20"/>
      <c r="L23" s="18"/>
      <c r="M23" s="18"/>
      <c r="N23" s="18"/>
      <c r="O23" s="19"/>
      <c r="P23" s="18"/>
      <c r="Q23" s="18"/>
      <c r="R23" s="18"/>
      <c r="S23" s="18"/>
      <c r="T23" s="18"/>
      <c r="U23" s="18"/>
      <c r="V23" s="18"/>
      <c r="W23" s="19"/>
      <c r="X23" s="18"/>
      <c r="Y23" s="18"/>
      <c r="Z23" s="18"/>
      <c r="AA23" s="18"/>
      <c r="AB23" s="18"/>
      <c r="AC23" s="18"/>
      <c r="AD23" s="18"/>
      <c r="AE23" s="19"/>
      <c r="AF23" s="18"/>
      <c r="AG23" s="18"/>
      <c r="AH23" s="18"/>
      <c r="AI23" s="21"/>
      <c r="AJ23" s="22"/>
      <c r="AK23" s="23"/>
      <c r="AL23" s="23"/>
      <c r="AM23" s="24"/>
      <c r="AN23" s="23"/>
      <c r="AO23" s="25"/>
      <c r="AP23" s="23"/>
      <c r="AQ23" s="26"/>
      <c r="AR23" s="18"/>
    </row>
    <row r="24" spans="1:44" x14ac:dyDescent="0.25">
      <c r="A24" s="18"/>
      <c r="B24" s="18"/>
      <c r="C24" s="18"/>
      <c r="D24" s="18"/>
      <c r="E24" s="18"/>
      <c r="F24" s="18"/>
      <c r="G24" s="19"/>
      <c r="H24" s="18"/>
      <c r="I24" s="20"/>
      <c r="J24" s="18"/>
      <c r="K24" s="20"/>
      <c r="L24" s="18"/>
      <c r="M24" s="18"/>
      <c r="N24" s="18"/>
      <c r="O24" s="19"/>
      <c r="P24" s="18"/>
      <c r="Q24" s="18"/>
      <c r="R24" s="18"/>
      <c r="S24" s="18"/>
      <c r="T24" s="18"/>
      <c r="U24" s="18"/>
      <c r="V24" s="18"/>
      <c r="W24" s="19"/>
      <c r="X24" s="18"/>
      <c r="Y24" s="18"/>
      <c r="Z24" s="18"/>
      <c r="AA24" s="18"/>
      <c r="AB24" s="18"/>
      <c r="AC24" s="18"/>
      <c r="AD24" s="18"/>
      <c r="AE24" s="19"/>
      <c r="AF24" s="18"/>
      <c r="AG24" s="18"/>
      <c r="AH24" s="18"/>
      <c r="AI24" s="21"/>
      <c r="AJ24" s="22"/>
      <c r="AK24" s="23"/>
      <c r="AL24" s="23"/>
      <c r="AM24" s="24"/>
      <c r="AN24" s="23"/>
      <c r="AO24" s="25"/>
      <c r="AP24" s="23"/>
      <c r="AQ24" s="26"/>
      <c r="AR24" s="18"/>
    </row>
    <row r="25" spans="1:44" x14ac:dyDescent="0.25">
      <c r="A25" s="18"/>
      <c r="B25" s="18"/>
      <c r="C25" s="18"/>
      <c r="D25" s="18"/>
      <c r="E25" s="18"/>
      <c r="F25" s="18"/>
      <c r="G25" s="19"/>
      <c r="H25" s="18"/>
      <c r="I25" s="20"/>
      <c r="J25" s="18"/>
      <c r="K25" s="20"/>
      <c r="L25" s="18"/>
      <c r="M25" s="18"/>
      <c r="N25" s="18"/>
      <c r="O25" s="19"/>
      <c r="P25" s="18"/>
      <c r="Q25" s="18"/>
      <c r="R25" s="18"/>
      <c r="S25" s="18"/>
      <c r="T25" s="18"/>
      <c r="U25" s="18"/>
      <c r="V25" s="18"/>
      <c r="W25" s="19"/>
      <c r="X25" s="18"/>
      <c r="Y25" s="18"/>
      <c r="Z25" s="18"/>
      <c r="AA25" s="18"/>
      <c r="AB25" s="18"/>
      <c r="AC25" s="18"/>
      <c r="AD25" s="18"/>
      <c r="AE25" s="19"/>
      <c r="AF25" s="18"/>
      <c r="AG25" s="18"/>
      <c r="AH25" s="18"/>
      <c r="AI25" s="21"/>
      <c r="AJ25" s="22"/>
      <c r="AK25" s="23"/>
      <c r="AL25" s="23"/>
      <c r="AM25" s="24"/>
      <c r="AN25" s="23"/>
      <c r="AO25" s="25"/>
      <c r="AP25" s="23"/>
      <c r="AQ25" s="26"/>
      <c r="AR25" s="18"/>
    </row>
    <row r="26" spans="1:44" x14ac:dyDescent="0.25">
      <c r="A26" s="18"/>
      <c r="B26" s="18"/>
      <c r="C26" s="18"/>
      <c r="D26" s="18"/>
      <c r="E26" s="18"/>
      <c r="F26" s="18"/>
      <c r="G26" s="19"/>
      <c r="H26" s="18"/>
      <c r="I26" s="20"/>
      <c r="J26" s="18"/>
      <c r="K26" s="20"/>
      <c r="L26" s="18"/>
      <c r="M26" s="18"/>
      <c r="N26" s="18"/>
      <c r="O26" s="19"/>
      <c r="P26" s="18"/>
      <c r="Q26" s="18"/>
      <c r="R26" s="18"/>
      <c r="S26" s="18"/>
      <c r="T26" s="18"/>
      <c r="U26" s="18"/>
      <c r="V26" s="18"/>
      <c r="W26" s="19"/>
      <c r="X26" s="18"/>
      <c r="Y26" s="18"/>
      <c r="Z26" s="18"/>
      <c r="AA26" s="18"/>
      <c r="AB26" s="18"/>
      <c r="AC26" s="18"/>
      <c r="AD26" s="18"/>
      <c r="AE26" s="19"/>
      <c r="AF26" s="18"/>
      <c r="AG26" s="18"/>
      <c r="AH26" s="18"/>
      <c r="AI26" s="21"/>
      <c r="AJ26" s="22"/>
      <c r="AK26" s="23"/>
      <c r="AL26" s="23"/>
      <c r="AM26" s="24"/>
      <c r="AN26" s="23"/>
      <c r="AO26" s="25"/>
      <c r="AP26" s="23"/>
      <c r="AQ26" s="26"/>
      <c r="AR26" s="18"/>
    </row>
    <row r="27" spans="1:44" x14ac:dyDescent="0.25">
      <c r="A27" s="18"/>
      <c r="B27" s="18"/>
      <c r="C27" s="18"/>
      <c r="D27" s="18"/>
      <c r="E27" s="18"/>
      <c r="F27" s="18"/>
      <c r="G27" s="19"/>
      <c r="H27" s="18"/>
      <c r="I27" s="20"/>
      <c r="J27" s="18"/>
      <c r="K27" s="20"/>
      <c r="L27" s="18"/>
      <c r="M27" s="18"/>
      <c r="N27" s="18"/>
      <c r="O27" s="19"/>
      <c r="P27" s="18"/>
      <c r="Q27" s="18"/>
      <c r="R27" s="18"/>
      <c r="S27" s="18"/>
      <c r="T27" s="18"/>
      <c r="U27" s="18"/>
      <c r="V27" s="18"/>
      <c r="W27" s="19"/>
      <c r="X27" s="18"/>
      <c r="Y27" s="18"/>
      <c r="Z27" s="18"/>
      <c r="AA27" s="18"/>
      <c r="AB27" s="18"/>
      <c r="AC27" s="18"/>
      <c r="AD27" s="18"/>
      <c r="AE27" s="19"/>
      <c r="AF27" s="18"/>
      <c r="AG27" s="18"/>
      <c r="AH27" s="18"/>
      <c r="AI27" s="21"/>
      <c r="AJ27" s="22"/>
      <c r="AK27" s="23"/>
      <c r="AL27" s="23"/>
      <c r="AM27" s="24"/>
      <c r="AN27" s="23"/>
      <c r="AO27" s="25"/>
      <c r="AP27" s="23"/>
      <c r="AQ27" s="26"/>
      <c r="AR27" s="18"/>
    </row>
    <row r="28" spans="1:44" x14ac:dyDescent="0.25">
      <c r="A28" s="18"/>
      <c r="B28" s="18"/>
      <c r="C28" s="18"/>
      <c r="D28" s="18"/>
      <c r="E28" s="18"/>
      <c r="F28" s="18"/>
      <c r="G28" s="19"/>
      <c r="H28" s="18"/>
      <c r="I28" s="20"/>
      <c r="J28" s="18"/>
      <c r="K28" s="20"/>
      <c r="L28" s="18"/>
      <c r="M28" s="18"/>
      <c r="N28" s="18"/>
      <c r="O28" s="19"/>
      <c r="P28" s="18"/>
      <c r="Q28" s="18"/>
      <c r="R28" s="18"/>
      <c r="S28" s="18"/>
      <c r="T28" s="18"/>
      <c r="U28" s="18"/>
      <c r="V28" s="18"/>
      <c r="W28" s="19"/>
      <c r="X28" s="18"/>
      <c r="Y28" s="18"/>
      <c r="Z28" s="18"/>
      <c r="AA28" s="18"/>
      <c r="AB28" s="18"/>
      <c r="AC28" s="18"/>
      <c r="AD28" s="18"/>
      <c r="AE28" s="19"/>
      <c r="AF28" s="18"/>
      <c r="AG28" s="18"/>
      <c r="AH28" s="18"/>
      <c r="AI28" s="21"/>
      <c r="AJ28" s="22"/>
      <c r="AK28" s="23"/>
      <c r="AL28" s="23"/>
      <c r="AM28" s="24"/>
      <c r="AN28" s="23"/>
      <c r="AO28" s="25"/>
      <c r="AP28" s="23"/>
      <c r="AQ28" s="26"/>
      <c r="AR28" s="18"/>
    </row>
    <row r="29" spans="1:44" x14ac:dyDescent="0.25">
      <c r="A29" s="18"/>
      <c r="B29" s="18"/>
      <c r="C29" s="18"/>
      <c r="D29" s="18"/>
      <c r="E29" s="18"/>
      <c r="F29" s="18"/>
      <c r="G29" s="19"/>
      <c r="H29" s="18"/>
      <c r="I29" s="20"/>
      <c r="J29" s="18"/>
      <c r="K29" s="20"/>
      <c r="L29" s="18"/>
      <c r="M29" s="18"/>
      <c r="N29" s="18"/>
      <c r="O29" s="19"/>
      <c r="P29" s="18"/>
      <c r="Q29" s="18"/>
      <c r="R29" s="18"/>
      <c r="S29" s="18"/>
      <c r="T29" s="18"/>
      <c r="U29" s="18"/>
      <c r="V29" s="18"/>
      <c r="W29" s="19"/>
      <c r="X29" s="18"/>
      <c r="Y29" s="18"/>
      <c r="Z29" s="18"/>
      <c r="AA29" s="18"/>
      <c r="AB29" s="18"/>
      <c r="AC29" s="18"/>
      <c r="AD29" s="18"/>
      <c r="AE29" s="19"/>
      <c r="AF29" s="18"/>
      <c r="AG29" s="18"/>
      <c r="AH29" s="18"/>
      <c r="AI29" s="21"/>
      <c r="AJ29" s="22"/>
      <c r="AK29" s="23"/>
      <c r="AL29" s="23"/>
      <c r="AM29" s="24"/>
      <c r="AN29" s="23"/>
      <c r="AO29" s="25"/>
      <c r="AP29" s="23"/>
      <c r="AQ29" s="26"/>
      <c r="AR29" s="18"/>
    </row>
    <row r="30" spans="1:44" x14ac:dyDescent="0.25">
      <c r="A30" s="18"/>
      <c r="B30" s="18"/>
      <c r="C30" s="18"/>
      <c r="D30" s="18"/>
      <c r="E30" s="18"/>
      <c r="F30" s="18"/>
      <c r="G30" s="19"/>
      <c r="H30" s="18"/>
      <c r="I30" s="20"/>
      <c r="J30" s="18"/>
      <c r="K30" s="20"/>
      <c r="L30" s="18"/>
      <c r="M30" s="18"/>
      <c r="N30" s="18"/>
      <c r="O30" s="19"/>
      <c r="P30" s="18"/>
      <c r="Q30" s="18"/>
      <c r="R30" s="18"/>
      <c r="S30" s="18"/>
      <c r="T30" s="18"/>
      <c r="U30" s="18"/>
      <c r="V30" s="18"/>
      <c r="W30" s="19"/>
      <c r="X30" s="18"/>
      <c r="Y30" s="18"/>
      <c r="Z30" s="18"/>
      <c r="AA30" s="18"/>
      <c r="AB30" s="18"/>
      <c r="AC30" s="18"/>
      <c r="AD30" s="18"/>
      <c r="AE30" s="19"/>
      <c r="AF30" s="18"/>
      <c r="AG30" s="18"/>
      <c r="AH30" s="18"/>
      <c r="AI30" s="21"/>
      <c r="AJ30" s="22"/>
      <c r="AK30" s="23"/>
      <c r="AL30" s="23"/>
      <c r="AM30" s="24"/>
      <c r="AN30" s="23"/>
      <c r="AO30" s="25"/>
      <c r="AP30" s="23"/>
      <c r="AQ30" s="26"/>
      <c r="AR30" s="18"/>
    </row>
    <row r="31" spans="1:44" x14ac:dyDescent="0.25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22"/>
      <c r="AK31" s="23"/>
      <c r="AL31" s="23"/>
      <c r="AM31" s="23"/>
      <c r="AN31" s="23"/>
      <c r="AO31" s="23"/>
      <c r="AP31" s="23"/>
      <c r="AQ31" s="32"/>
      <c r="AR31" s="18"/>
    </row>
    <row r="32" spans="1:44" x14ac:dyDescent="0.25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22"/>
      <c r="AK32" s="23"/>
      <c r="AL32" s="23"/>
      <c r="AM32" s="23"/>
      <c r="AN32" s="23"/>
      <c r="AO32" s="23"/>
      <c r="AP32" s="23"/>
      <c r="AQ32" s="32"/>
      <c r="AR32" s="18"/>
    </row>
    <row r="33" spans="4:43" x14ac:dyDescent="0.25">
      <c r="AJ33" s="33"/>
      <c r="AK33" s="34"/>
      <c r="AL33" s="34"/>
      <c r="AM33" s="34"/>
      <c r="AN33" s="34"/>
      <c r="AO33" s="34"/>
      <c r="AP33" s="34"/>
      <c r="AQ33" s="35"/>
    </row>
    <row r="34" spans="4:43" x14ac:dyDescent="0.25">
      <c r="AJ34" s="33"/>
      <c r="AK34" s="34"/>
      <c r="AL34" s="34"/>
      <c r="AM34" s="34"/>
      <c r="AN34" s="34"/>
      <c r="AO34" s="34"/>
      <c r="AP34" s="34"/>
      <c r="AQ34" s="35"/>
    </row>
    <row r="35" spans="4:43" x14ac:dyDescent="0.25">
      <c r="AJ35" s="33"/>
      <c r="AK35" s="34"/>
      <c r="AL35" s="34"/>
      <c r="AM35" s="34"/>
      <c r="AN35" s="34"/>
      <c r="AO35" s="34"/>
      <c r="AP35" s="34"/>
      <c r="AQ35" s="35"/>
    </row>
    <row r="36" spans="4:43" x14ac:dyDescent="0.25">
      <c r="AJ36" s="33"/>
      <c r="AK36" s="34"/>
      <c r="AL36" s="34"/>
      <c r="AM36" s="34"/>
      <c r="AN36" s="34"/>
      <c r="AO36" s="34"/>
      <c r="AP36" s="34"/>
      <c r="AQ36" s="35"/>
    </row>
    <row r="37" spans="4:43" x14ac:dyDescent="0.25">
      <c r="AJ37" s="33"/>
      <c r="AK37" s="34"/>
      <c r="AL37" s="34"/>
      <c r="AM37" s="34"/>
      <c r="AN37" s="34"/>
      <c r="AO37" s="34"/>
      <c r="AP37" s="34"/>
      <c r="AQ37" s="35"/>
    </row>
    <row r="38" spans="4:43" x14ac:dyDescent="0.25">
      <c r="AJ38" s="33"/>
      <c r="AK38" s="34"/>
      <c r="AL38" s="34"/>
      <c r="AM38" s="34"/>
      <c r="AN38" s="34"/>
      <c r="AO38" s="34"/>
      <c r="AP38" s="34"/>
      <c r="AQ38" s="35"/>
    </row>
    <row r="39" spans="4:43" x14ac:dyDescent="0.25">
      <c r="AJ39" s="33"/>
      <c r="AK39" s="34"/>
      <c r="AL39" s="34"/>
      <c r="AM39" s="34"/>
      <c r="AN39" s="34"/>
      <c r="AO39" s="34"/>
      <c r="AP39" s="34"/>
      <c r="AQ39" s="35"/>
    </row>
    <row r="40" spans="4:43" ht="32.25" customHeight="1" x14ac:dyDescent="0.25">
      <c r="D40" s="36">
        <v>1748345106916</v>
      </c>
      <c r="E40" s="36">
        <v>111743518281</v>
      </c>
      <c r="F40" s="36">
        <v>1860088625197</v>
      </c>
      <c r="G40" s="36">
        <v>1</v>
      </c>
      <c r="H40" s="36">
        <v>1459969114644.6099</v>
      </c>
      <c r="I40" s="36">
        <v>609.57698208194279</v>
      </c>
      <c r="J40" s="36">
        <v>400119510552.39001</v>
      </c>
      <c r="K40" s="36">
        <v>90.423017918057226</v>
      </c>
      <c r="L40" s="36">
        <v>3953556566382</v>
      </c>
      <c r="M40" s="36">
        <v>258726957138</v>
      </c>
      <c r="N40" s="36">
        <v>4212283523520</v>
      </c>
      <c r="O40" s="36">
        <v>1</v>
      </c>
      <c r="P40" s="36">
        <v>1082808225851</v>
      </c>
      <c r="Q40" s="36">
        <v>170.73889294448057</v>
      </c>
      <c r="R40" s="36">
        <v>3129475297669</v>
      </c>
      <c r="S40" s="36">
        <v>229.26110705551943</v>
      </c>
      <c r="T40" s="36">
        <v>330567982399</v>
      </c>
      <c r="U40" s="36">
        <v>213890462864</v>
      </c>
      <c r="V40" s="36">
        <v>544458445263</v>
      </c>
      <c r="W40" s="36">
        <v>0.99999999999999989</v>
      </c>
      <c r="X40" s="36">
        <v>261269008953.89999</v>
      </c>
      <c r="Y40" s="36">
        <v>632.710787642848</v>
      </c>
      <c r="Z40" s="36">
        <v>283189436309.09998</v>
      </c>
      <c r="AA40" s="36">
        <v>-32.710787642848068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7">
        <v>7311853140979</v>
      </c>
      <c r="AK40" s="38">
        <v>390127017165</v>
      </c>
      <c r="AL40" s="38">
        <v>7701980158144</v>
      </c>
      <c r="AM40" s="38">
        <v>1</v>
      </c>
      <c r="AN40" s="38">
        <v>3876639079390.5098</v>
      </c>
      <c r="AO40" s="38">
        <v>435.60149578951871</v>
      </c>
      <c r="AP40" s="38">
        <v>3812784244530.4897</v>
      </c>
      <c r="AQ40" s="39">
        <v>576.13531274896536</v>
      </c>
    </row>
    <row r="41" spans="4:43" ht="15.75" thickBot="1" x14ac:dyDescent="0.3">
      <c r="AJ41" s="40"/>
      <c r="AK41" s="41"/>
      <c r="AL41" s="41"/>
      <c r="AM41" s="41"/>
      <c r="AN41" s="41"/>
      <c r="AO41" s="41"/>
      <c r="AP41" s="41"/>
      <c r="AQ41" s="42"/>
    </row>
  </sheetData>
  <hyperlinks>
    <hyperlink ref="C5" location="Indice!A1" display="Indice"/>
  </hyperlink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workbookViewId="0">
      <selection activeCell="N42" sqref="N42"/>
    </sheetView>
  </sheetViews>
  <sheetFormatPr baseColWidth="10" defaultRowHeight="15" x14ac:dyDescent="0.25"/>
  <cols>
    <col min="1" max="4" width="45.71093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58" t="s">
        <v>873</v>
      </c>
      <c r="B1" s="59" t="s">
        <v>43</v>
      </c>
      <c r="C1" s="60" t="s">
        <v>874</v>
      </c>
    </row>
    <row r="2" spans="1:15" ht="15" customHeight="1" x14ac:dyDescent="0.35">
      <c r="A2" s="61" t="s">
        <v>170</v>
      </c>
      <c r="B2" s="62"/>
      <c r="C2" s="60"/>
    </row>
    <row r="3" spans="1:15" x14ac:dyDescent="0.25">
      <c r="A3">
        <v>99</v>
      </c>
      <c r="B3" s="63"/>
    </row>
    <row r="4" spans="1:15" x14ac:dyDescent="0.25">
      <c r="A4" s="64" t="s">
        <v>171</v>
      </c>
      <c r="B4" s="65"/>
      <c r="C4" s="66" t="s">
        <v>47</v>
      </c>
    </row>
    <row r="5" spans="1:15" x14ac:dyDescent="0.25">
      <c r="A5" s="92"/>
      <c r="B5" s="92"/>
      <c r="C5" s="93" t="s">
        <v>0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5" x14ac:dyDescent="0.25">
      <c r="A6" s="70" t="s">
        <v>48</v>
      </c>
      <c r="B6" s="71"/>
      <c r="C6" s="70">
        <v>3</v>
      </c>
      <c r="F6">
        <v>3</v>
      </c>
    </row>
    <row r="7" spans="1:15" x14ac:dyDescent="0.25">
      <c r="A7" s="70" t="s">
        <v>172</v>
      </c>
      <c r="B7" s="70" t="s">
        <v>173</v>
      </c>
      <c r="C7" t="str">
        <f>MID(A8,FIND(" ",A8,15)+1,FIND(":",A8,FIND(" ",A8,15))-FIND(" ",A8,15)-1)</f>
        <v>CB-0103</v>
      </c>
      <c r="D7" t="str">
        <f>MID(B8,23,2)</f>
        <v>09</v>
      </c>
      <c r="E7" s="61" t="s">
        <v>170</v>
      </c>
      <c r="F7" s="61" t="s">
        <v>51</v>
      </c>
      <c r="G7" t="str">
        <f>MID(A8,FIND(" ",A8,14)+1,7)</f>
        <v>CB-0103</v>
      </c>
      <c r="H7" t="s">
        <v>52</v>
      </c>
      <c r="I7" t="str">
        <f>VLOOKUP(A2,[1]Hoja1!$B$6:$R$120,17,FALSE)</f>
        <v>10.</v>
      </c>
    </row>
    <row r="8" spans="1:15" ht="21" x14ac:dyDescent="0.25">
      <c r="A8" s="70" t="s">
        <v>579</v>
      </c>
      <c r="B8" s="70" t="s">
        <v>54</v>
      </c>
      <c r="D8" t="str">
        <f>MID(A7,7,150)</f>
        <v>CANAL CAPITAL LTDA..</v>
      </c>
      <c r="E8" t="s">
        <v>52</v>
      </c>
    </row>
    <row r="9" spans="1:15" x14ac:dyDescent="0.25">
      <c r="A9" s="70" t="s">
        <v>174</v>
      </c>
      <c r="B9" s="70" t="s">
        <v>56</v>
      </c>
    </row>
    <row r="10" spans="1:15" x14ac:dyDescent="0.25">
      <c r="A10" s="64"/>
      <c r="B10" s="65"/>
      <c r="C10" s="64"/>
      <c r="G10" s="88">
        <f>G15+G71+G83+0</f>
        <v>8291734179</v>
      </c>
    </row>
    <row r="11" spans="1:15" ht="15.75" thickBot="1" x14ac:dyDescent="0.3">
      <c r="A11" s="72"/>
      <c r="B11" s="73"/>
      <c r="C11" s="72"/>
    </row>
    <row r="12" spans="1:15" ht="15" customHeight="1" x14ac:dyDescent="0.25">
      <c r="A12" s="95" t="s">
        <v>57</v>
      </c>
      <c r="B12" s="96" t="s">
        <v>58</v>
      </c>
      <c r="C12" s="76" t="s">
        <v>59</v>
      </c>
      <c r="D12" s="77" t="s">
        <v>60</v>
      </c>
      <c r="E12" s="78" t="s">
        <v>580</v>
      </c>
      <c r="F12" s="77" t="s">
        <v>581</v>
      </c>
      <c r="G12" s="77" t="s">
        <v>582</v>
      </c>
      <c r="H12" s="77" t="s">
        <v>583</v>
      </c>
      <c r="I12" s="77" t="s">
        <v>584</v>
      </c>
      <c r="J12" s="78" t="s">
        <v>585</v>
      </c>
      <c r="K12" s="77" t="s">
        <v>586</v>
      </c>
      <c r="L12" s="78" t="s">
        <v>587</v>
      </c>
      <c r="M12" s="97" t="s">
        <v>588</v>
      </c>
      <c r="N12" s="97" t="s">
        <v>589</v>
      </c>
      <c r="O12" s="79" t="s">
        <v>590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591</v>
      </c>
      <c r="F13" s="82" t="s">
        <v>75</v>
      </c>
      <c r="G13" s="82" t="s">
        <v>76</v>
      </c>
      <c r="H13" s="82" t="s">
        <v>592</v>
      </c>
      <c r="I13" s="82" t="s">
        <v>593</v>
      </c>
      <c r="J13" s="82" t="s">
        <v>594</v>
      </c>
      <c r="K13" s="82" t="s">
        <v>595</v>
      </c>
      <c r="L13" s="82" t="s">
        <v>596</v>
      </c>
      <c r="M13" s="82" t="s">
        <v>597</v>
      </c>
      <c r="N13" s="82" t="s">
        <v>598</v>
      </c>
      <c r="O13" s="83" t="s">
        <v>599</v>
      </c>
    </row>
    <row r="14" spans="1:15" x14ac:dyDescent="0.25">
      <c r="A14" s="84" t="s">
        <v>170</v>
      </c>
      <c r="B14" s="84" t="s">
        <v>600</v>
      </c>
      <c r="C14" s="85" t="s">
        <v>601</v>
      </c>
      <c r="D14" s="85" t="s">
        <v>875</v>
      </c>
      <c r="E14" s="86">
        <v>35791412000</v>
      </c>
      <c r="F14" s="86">
        <v>0</v>
      </c>
      <c r="G14" s="86">
        <v>8291734179</v>
      </c>
      <c r="H14" s="86">
        <v>44083146179</v>
      </c>
      <c r="I14" s="86">
        <v>0</v>
      </c>
      <c r="J14" s="86">
        <v>44083146179</v>
      </c>
      <c r="K14" s="86">
        <v>1005134777</v>
      </c>
      <c r="L14" s="86">
        <v>27204126240</v>
      </c>
      <c r="M14" s="86">
        <v>2690458446</v>
      </c>
      <c r="N14" s="86">
        <v>19615164748</v>
      </c>
      <c r="O14" s="87">
        <v>44.49</v>
      </c>
    </row>
    <row r="15" spans="1:15" x14ac:dyDescent="0.25">
      <c r="A15" s="84" t="s">
        <v>170</v>
      </c>
      <c r="B15" s="84" t="s">
        <v>604</v>
      </c>
      <c r="C15" s="85" t="s">
        <v>877</v>
      </c>
      <c r="D15" s="85" t="s">
        <v>878</v>
      </c>
      <c r="E15" s="86">
        <v>7504000000</v>
      </c>
      <c r="F15" s="86">
        <v>0</v>
      </c>
      <c r="G15" s="86">
        <v>1042178350</v>
      </c>
      <c r="H15" s="86">
        <v>8546178350</v>
      </c>
      <c r="I15" s="86">
        <v>0</v>
      </c>
      <c r="J15" s="86">
        <v>8546178350</v>
      </c>
      <c r="K15" s="86">
        <v>268741438</v>
      </c>
      <c r="L15" s="86">
        <v>6256601502</v>
      </c>
      <c r="M15" s="86">
        <v>513819021</v>
      </c>
      <c r="N15" s="86">
        <v>4974187718</v>
      </c>
      <c r="O15" s="87">
        <v>58.2</v>
      </c>
    </row>
    <row r="16" spans="1:15" x14ac:dyDescent="0.25">
      <c r="A16" s="84" t="s">
        <v>170</v>
      </c>
      <c r="B16" s="84" t="s">
        <v>607</v>
      </c>
      <c r="C16" s="85" t="s">
        <v>879</v>
      </c>
      <c r="D16" s="85" t="s">
        <v>880</v>
      </c>
      <c r="E16" s="86">
        <v>3787427000</v>
      </c>
      <c r="F16" s="86">
        <v>0</v>
      </c>
      <c r="G16" s="86">
        <v>330000000</v>
      </c>
      <c r="H16" s="86">
        <v>4117427000</v>
      </c>
      <c r="I16" s="86">
        <v>0</v>
      </c>
      <c r="J16" s="86">
        <v>4117427000</v>
      </c>
      <c r="K16" s="86">
        <v>261997554</v>
      </c>
      <c r="L16" s="86">
        <v>2937289368</v>
      </c>
      <c r="M16" s="86">
        <v>307966347</v>
      </c>
      <c r="N16" s="86">
        <v>2623962866</v>
      </c>
      <c r="O16" s="87">
        <v>63.72</v>
      </c>
    </row>
    <row r="17" spans="1:15" x14ac:dyDescent="0.25">
      <c r="A17" s="84" t="s">
        <v>170</v>
      </c>
      <c r="B17" s="84" t="s">
        <v>610</v>
      </c>
      <c r="C17" s="85" t="s">
        <v>881</v>
      </c>
      <c r="D17" s="85" t="s">
        <v>882</v>
      </c>
      <c r="E17" s="86">
        <v>2158227000</v>
      </c>
      <c r="F17" s="86">
        <v>0</v>
      </c>
      <c r="G17" s="86">
        <v>0</v>
      </c>
      <c r="H17" s="86">
        <v>2158227000</v>
      </c>
      <c r="I17" s="86">
        <v>0</v>
      </c>
      <c r="J17" s="86">
        <v>2158227000</v>
      </c>
      <c r="K17" s="86">
        <v>148091223</v>
      </c>
      <c r="L17" s="86">
        <v>1469866553</v>
      </c>
      <c r="M17" s="86">
        <v>148091223</v>
      </c>
      <c r="N17" s="86">
        <v>1469866553</v>
      </c>
      <c r="O17" s="87">
        <v>68.099999999999994</v>
      </c>
    </row>
    <row r="18" spans="1:15" x14ac:dyDescent="0.25">
      <c r="A18" s="84" t="s">
        <v>170</v>
      </c>
      <c r="B18" s="84" t="s">
        <v>613</v>
      </c>
      <c r="C18" s="85" t="s">
        <v>883</v>
      </c>
      <c r="D18" s="85" t="s">
        <v>884</v>
      </c>
      <c r="E18" s="86">
        <v>1501728000</v>
      </c>
      <c r="F18" s="86">
        <v>0</v>
      </c>
      <c r="G18" s="86">
        <v>0</v>
      </c>
      <c r="H18" s="86">
        <v>1501728000</v>
      </c>
      <c r="I18" s="86">
        <v>0</v>
      </c>
      <c r="J18" s="86">
        <v>1501728000</v>
      </c>
      <c r="K18" s="86">
        <v>126779021</v>
      </c>
      <c r="L18" s="86">
        <v>1142400048</v>
      </c>
      <c r="M18" s="86">
        <v>126779021</v>
      </c>
      <c r="N18" s="86">
        <v>1142400048</v>
      </c>
      <c r="O18" s="87">
        <v>76.069999999999993</v>
      </c>
    </row>
    <row r="19" spans="1:15" x14ac:dyDescent="0.25">
      <c r="A19" s="84" t="s">
        <v>170</v>
      </c>
      <c r="B19" s="84" t="s">
        <v>616</v>
      </c>
      <c r="C19" s="85" t="s">
        <v>885</v>
      </c>
      <c r="D19" s="85" t="s">
        <v>886</v>
      </c>
      <c r="E19" s="86">
        <v>79000000</v>
      </c>
      <c r="F19" s="86">
        <v>0</v>
      </c>
      <c r="G19" s="86">
        <v>0</v>
      </c>
      <c r="H19" s="86">
        <v>79000000</v>
      </c>
      <c r="I19" s="86">
        <v>0</v>
      </c>
      <c r="J19" s="86">
        <v>79000000</v>
      </c>
      <c r="K19" s="86">
        <v>6560244</v>
      </c>
      <c r="L19" s="86">
        <v>61121644</v>
      </c>
      <c r="M19" s="86">
        <v>6560244</v>
      </c>
      <c r="N19" s="86">
        <v>61121644</v>
      </c>
      <c r="O19" s="87">
        <v>77.36</v>
      </c>
    </row>
    <row r="20" spans="1:15" x14ac:dyDescent="0.25">
      <c r="A20" s="84" t="s">
        <v>170</v>
      </c>
      <c r="B20" s="84" t="s">
        <v>628</v>
      </c>
      <c r="C20" s="85" t="s">
        <v>887</v>
      </c>
      <c r="D20" s="85" t="s">
        <v>888</v>
      </c>
      <c r="E20" s="86">
        <v>20000000</v>
      </c>
      <c r="F20" s="86">
        <v>0</v>
      </c>
      <c r="G20" s="86">
        <v>0</v>
      </c>
      <c r="H20" s="86">
        <v>20000000</v>
      </c>
      <c r="I20" s="86">
        <v>0</v>
      </c>
      <c r="J20" s="86">
        <v>20000000</v>
      </c>
      <c r="K20" s="86">
        <v>0</v>
      </c>
      <c r="L20" s="86">
        <v>8826052</v>
      </c>
      <c r="M20" s="86">
        <v>0</v>
      </c>
      <c r="N20" s="86">
        <v>8826052</v>
      </c>
      <c r="O20" s="87">
        <v>44.13</v>
      </c>
    </row>
    <row r="21" spans="1:15" x14ac:dyDescent="0.25">
      <c r="A21" s="84" t="s">
        <v>170</v>
      </c>
      <c r="B21" s="84" t="s">
        <v>889</v>
      </c>
      <c r="C21" s="85" t="s">
        <v>890</v>
      </c>
      <c r="D21" s="85" t="s">
        <v>891</v>
      </c>
      <c r="E21" s="86">
        <v>70000000</v>
      </c>
      <c r="F21" s="86">
        <v>0</v>
      </c>
      <c r="G21" s="86">
        <v>0</v>
      </c>
      <c r="H21" s="86">
        <v>70000000</v>
      </c>
      <c r="I21" s="86">
        <v>0</v>
      </c>
      <c r="J21" s="86">
        <v>70000000</v>
      </c>
      <c r="K21" s="86">
        <v>0</v>
      </c>
      <c r="L21" s="86">
        <v>47804728</v>
      </c>
      <c r="M21" s="86">
        <v>0</v>
      </c>
      <c r="N21" s="86">
        <v>47804728</v>
      </c>
      <c r="O21" s="87">
        <v>68.290000000000006</v>
      </c>
    </row>
    <row r="22" spans="1:15" x14ac:dyDescent="0.25">
      <c r="A22" s="84" t="s">
        <v>170</v>
      </c>
      <c r="B22" s="84" t="s">
        <v>634</v>
      </c>
      <c r="C22" s="85" t="s">
        <v>892</v>
      </c>
      <c r="D22" s="85" t="s">
        <v>893</v>
      </c>
      <c r="E22" s="86">
        <v>130000000</v>
      </c>
      <c r="F22" s="86">
        <v>0</v>
      </c>
      <c r="G22" s="86">
        <v>0</v>
      </c>
      <c r="H22" s="86">
        <v>130000000</v>
      </c>
      <c r="I22" s="86">
        <v>0</v>
      </c>
      <c r="J22" s="86">
        <v>130000000</v>
      </c>
      <c r="K22" s="86">
        <v>0</v>
      </c>
      <c r="L22" s="86">
        <v>9600337</v>
      </c>
      <c r="M22" s="86">
        <v>0</v>
      </c>
      <c r="N22" s="86">
        <v>9600337</v>
      </c>
      <c r="O22" s="87">
        <v>7.38</v>
      </c>
    </row>
    <row r="23" spans="1:15" x14ac:dyDescent="0.25">
      <c r="A23" s="84" t="s">
        <v>170</v>
      </c>
      <c r="B23" s="84" t="s">
        <v>637</v>
      </c>
      <c r="C23" s="85" t="s">
        <v>894</v>
      </c>
      <c r="D23" s="85" t="s">
        <v>895</v>
      </c>
      <c r="E23" s="86">
        <v>94577000</v>
      </c>
      <c r="F23" s="86">
        <v>0</v>
      </c>
      <c r="G23" s="86">
        <v>0</v>
      </c>
      <c r="H23" s="86">
        <v>94577000</v>
      </c>
      <c r="I23" s="86">
        <v>0</v>
      </c>
      <c r="J23" s="86">
        <v>94577000</v>
      </c>
      <c r="K23" s="86">
        <v>0</v>
      </c>
      <c r="L23" s="86">
        <v>32892613</v>
      </c>
      <c r="M23" s="86">
        <v>0</v>
      </c>
      <c r="N23" s="86">
        <v>32892613</v>
      </c>
      <c r="O23" s="87">
        <v>34.770000000000003</v>
      </c>
    </row>
    <row r="24" spans="1:15" x14ac:dyDescent="0.25">
      <c r="A24" s="84" t="s">
        <v>170</v>
      </c>
      <c r="B24" s="84" t="s">
        <v>640</v>
      </c>
      <c r="C24" s="85" t="s">
        <v>896</v>
      </c>
      <c r="D24" s="85" t="s">
        <v>642</v>
      </c>
      <c r="E24" s="86">
        <v>168922000</v>
      </c>
      <c r="F24" s="86">
        <v>0</v>
      </c>
      <c r="G24" s="86">
        <v>0</v>
      </c>
      <c r="H24" s="86">
        <v>168922000</v>
      </c>
      <c r="I24" s="86">
        <v>0</v>
      </c>
      <c r="J24" s="86">
        <v>168922000</v>
      </c>
      <c r="K24" s="86">
        <v>14751958</v>
      </c>
      <c r="L24" s="86">
        <v>129336834</v>
      </c>
      <c r="M24" s="86">
        <v>14751958</v>
      </c>
      <c r="N24" s="86">
        <v>129336834</v>
      </c>
      <c r="O24" s="87">
        <v>76.56</v>
      </c>
    </row>
    <row r="25" spans="1:15" x14ac:dyDescent="0.25">
      <c r="A25" s="84" t="s">
        <v>170</v>
      </c>
      <c r="B25" s="84" t="s">
        <v>643</v>
      </c>
      <c r="C25" s="85" t="s">
        <v>897</v>
      </c>
      <c r="D25" s="85" t="s">
        <v>898</v>
      </c>
      <c r="E25" s="86">
        <v>14000000</v>
      </c>
      <c r="F25" s="86">
        <v>0</v>
      </c>
      <c r="G25" s="86">
        <v>0</v>
      </c>
      <c r="H25" s="86">
        <v>14000000</v>
      </c>
      <c r="I25" s="86">
        <v>0</v>
      </c>
      <c r="J25" s="86">
        <v>14000000</v>
      </c>
      <c r="K25" s="86">
        <v>0</v>
      </c>
      <c r="L25" s="86">
        <v>4096428</v>
      </c>
      <c r="M25" s="86">
        <v>0</v>
      </c>
      <c r="N25" s="86">
        <v>4096428</v>
      </c>
      <c r="O25" s="87">
        <v>29.26</v>
      </c>
    </row>
    <row r="26" spans="1:15" x14ac:dyDescent="0.25">
      <c r="A26" s="84" t="s">
        <v>170</v>
      </c>
      <c r="B26" s="84" t="s">
        <v>646</v>
      </c>
      <c r="C26" s="85" t="s">
        <v>899</v>
      </c>
      <c r="D26" s="85" t="s">
        <v>900</v>
      </c>
      <c r="E26" s="86">
        <v>75000000</v>
      </c>
      <c r="F26" s="86">
        <v>0</v>
      </c>
      <c r="G26" s="86">
        <v>0</v>
      </c>
      <c r="H26" s="86">
        <v>75000000</v>
      </c>
      <c r="I26" s="86">
        <v>0</v>
      </c>
      <c r="J26" s="86">
        <v>75000000</v>
      </c>
      <c r="K26" s="86">
        <v>0</v>
      </c>
      <c r="L26" s="86">
        <v>33787869</v>
      </c>
      <c r="M26" s="86">
        <v>0</v>
      </c>
      <c r="N26" s="86">
        <v>33787869</v>
      </c>
      <c r="O26" s="87">
        <v>45.05</v>
      </c>
    </row>
    <row r="27" spans="1:15" x14ac:dyDescent="0.25">
      <c r="A27" s="84" t="s">
        <v>170</v>
      </c>
      <c r="B27" s="84" t="s">
        <v>901</v>
      </c>
      <c r="C27" s="85" t="s">
        <v>902</v>
      </c>
      <c r="D27" s="85" t="s">
        <v>903</v>
      </c>
      <c r="E27" s="86">
        <v>5000000</v>
      </c>
      <c r="F27" s="86">
        <v>0</v>
      </c>
      <c r="G27" s="86">
        <v>0</v>
      </c>
      <c r="H27" s="86">
        <v>5000000</v>
      </c>
      <c r="I27" s="86">
        <v>0</v>
      </c>
      <c r="J27" s="86">
        <v>5000000</v>
      </c>
      <c r="K27" s="86">
        <v>0</v>
      </c>
      <c r="L27" s="86">
        <v>0</v>
      </c>
      <c r="M27" s="86">
        <v>0</v>
      </c>
      <c r="N27" s="86">
        <v>0</v>
      </c>
      <c r="O27" s="87">
        <v>0</v>
      </c>
    </row>
    <row r="28" spans="1:15" x14ac:dyDescent="0.25">
      <c r="A28" s="84" t="s">
        <v>170</v>
      </c>
      <c r="B28" s="84" t="s">
        <v>655</v>
      </c>
      <c r="C28" s="85" t="s">
        <v>904</v>
      </c>
      <c r="D28" s="85" t="s">
        <v>905</v>
      </c>
      <c r="E28" s="86">
        <v>972700000</v>
      </c>
      <c r="F28" s="86">
        <v>0</v>
      </c>
      <c r="G28" s="86">
        <v>330000000</v>
      </c>
      <c r="H28" s="86">
        <v>1302700000</v>
      </c>
      <c r="I28" s="86">
        <v>0</v>
      </c>
      <c r="J28" s="86">
        <v>1302700000</v>
      </c>
      <c r="K28" s="86">
        <v>72500000</v>
      </c>
      <c r="L28" s="86">
        <v>1080824144</v>
      </c>
      <c r="M28" s="86">
        <v>125110355</v>
      </c>
      <c r="N28" s="86">
        <v>774139204</v>
      </c>
      <c r="O28" s="87">
        <v>59.42</v>
      </c>
    </row>
    <row r="29" spans="1:15" x14ac:dyDescent="0.25">
      <c r="A29" s="84" t="s">
        <v>170</v>
      </c>
      <c r="B29" s="84" t="s">
        <v>658</v>
      </c>
      <c r="C29" s="85" t="s">
        <v>906</v>
      </c>
      <c r="D29" s="85" t="s">
        <v>660</v>
      </c>
      <c r="E29" s="86">
        <v>700200000</v>
      </c>
      <c r="F29" s="86">
        <v>0</v>
      </c>
      <c r="G29" s="86">
        <v>220000000</v>
      </c>
      <c r="H29" s="86">
        <v>920200000</v>
      </c>
      <c r="I29" s="86">
        <v>0</v>
      </c>
      <c r="J29" s="86">
        <v>920200000</v>
      </c>
      <c r="K29" s="86">
        <v>40000000</v>
      </c>
      <c r="L29" s="86">
        <v>783225810</v>
      </c>
      <c r="M29" s="86">
        <v>97740355</v>
      </c>
      <c r="N29" s="86">
        <v>551535537</v>
      </c>
      <c r="O29" s="87">
        <v>59.93</v>
      </c>
    </row>
    <row r="30" spans="1:15" x14ac:dyDescent="0.25">
      <c r="A30" s="84" t="s">
        <v>170</v>
      </c>
      <c r="B30" s="84" t="s">
        <v>907</v>
      </c>
      <c r="C30" s="85" t="s">
        <v>908</v>
      </c>
      <c r="D30" s="85" t="s">
        <v>909</v>
      </c>
      <c r="E30" s="86">
        <v>264000000</v>
      </c>
      <c r="F30" s="86">
        <v>0</v>
      </c>
      <c r="G30" s="86">
        <v>110000000</v>
      </c>
      <c r="H30" s="86">
        <v>374000000</v>
      </c>
      <c r="I30" s="86">
        <v>0</v>
      </c>
      <c r="J30" s="86">
        <v>374000000</v>
      </c>
      <c r="K30" s="86">
        <v>32500000</v>
      </c>
      <c r="L30" s="86">
        <v>293698334</v>
      </c>
      <c r="M30" s="86">
        <v>27370000</v>
      </c>
      <c r="N30" s="86">
        <v>220497334</v>
      </c>
      <c r="O30" s="87">
        <v>58.95</v>
      </c>
    </row>
    <row r="31" spans="1:15" x14ac:dyDescent="0.25">
      <c r="A31" s="84" t="s">
        <v>170</v>
      </c>
      <c r="B31" s="84" t="s">
        <v>661</v>
      </c>
      <c r="C31" s="85" t="s">
        <v>910</v>
      </c>
      <c r="D31" s="85" t="s">
        <v>911</v>
      </c>
      <c r="E31" s="86">
        <v>8500000</v>
      </c>
      <c r="F31" s="86">
        <v>0</v>
      </c>
      <c r="G31" s="86">
        <v>0</v>
      </c>
      <c r="H31" s="86">
        <v>8500000</v>
      </c>
      <c r="I31" s="86">
        <v>0</v>
      </c>
      <c r="J31" s="86">
        <v>8500000</v>
      </c>
      <c r="K31" s="86">
        <v>0</v>
      </c>
      <c r="L31" s="86">
        <v>3900000</v>
      </c>
      <c r="M31" s="86">
        <v>0</v>
      </c>
      <c r="N31" s="86">
        <v>2106333</v>
      </c>
      <c r="O31" s="87">
        <v>24.78</v>
      </c>
    </row>
    <row r="32" spans="1:15" x14ac:dyDescent="0.25">
      <c r="A32" s="84" t="s">
        <v>170</v>
      </c>
      <c r="B32" s="84" t="s">
        <v>664</v>
      </c>
      <c r="C32" s="85" t="s">
        <v>912</v>
      </c>
      <c r="D32" s="85" t="s">
        <v>913</v>
      </c>
      <c r="E32" s="86">
        <v>656500000</v>
      </c>
      <c r="F32" s="86">
        <v>0</v>
      </c>
      <c r="G32" s="86">
        <v>0</v>
      </c>
      <c r="H32" s="86">
        <v>656500000</v>
      </c>
      <c r="I32" s="86">
        <v>0</v>
      </c>
      <c r="J32" s="86">
        <v>656500000</v>
      </c>
      <c r="K32" s="86">
        <v>41406331</v>
      </c>
      <c r="L32" s="86">
        <v>386598671</v>
      </c>
      <c r="M32" s="86">
        <v>34764769</v>
      </c>
      <c r="N32" s="86">
        <v>379957109</v>
      </c>
      <c r="O32" s="87">
        <v>57.87</v>
      </c>
    </row>
    <row r="33" spans="1:15" x14ac:dyDescent="0.25">
      <c r="A33" s="84" t="s">
        <v>170</v>
      </c>
      <c r="B33" s="84" t="s">
        <v>667</v>
      </c>
      <c r="C33" s="85" t="s">
        <v>914</v>
      </c>
      <c r="D33" s="85" t="s">
        <v>669</v>
      </c>
      <c r="E33" s="86">
        <v>434500000</v>
      </c>
      <c r="F33" s="86">
        <v>0</v>
      </c>
      <c r="G33" s="86">
        <v>0</v>
      </c>
      <c r="H33" s="86">
        <v>434500000</v>
      </c>
      <c r="I33" s="86">
        <v>0</v>
      </c>
      <c r="J33" s="86">
        <v>434500000</v>
      </c>
      <c r="K33" s="86">
        <v>22484225</v>
      </c>
      <c r="L33" s="86">
        <v>217954800</v>
      </c>
      <c r="M33" s="86">
        <v>22484225</v>
      </c>
      <c r="N33" s="86">
        <v>217954800</v>
      </c>
      <c r="O33" s="87">
        <v>50.16</v>
      </c>
    </row>
    <row r="34" spans="1:15" x14ac:dyDescent="0.25">
      <c r="A34" s="84" t="s">
        <v>170</v>
      </c>
      <c r="B34" s="84" t="s">
        <v>670</v>
      </c>
      <c r="C34" s="85" t="s">
        <v>915</v>
      </c>
      <c r="D34" s="85" t="s">
        <v>672</v>
      </c>
      <c r="E34" s="86">
        <v>75000000</v>
      </c>
      <c r="F34" s="86">
        <v>0</v>
      </c>
      <c r="G34" s="86">
        <v>0</v>
      </c>
      <c r="H34" s="86">
        <v>75000000</v>
      </c>
      <c r="I34" s="86">
        <v>0</v>
      </c>
      <c r="J34" s="86">
        <v>75000000</v>
      </c>
      <c r="K34" s="86">
        <v>0</v>
      </c>
      <c r="L34" s="86">
        <v>3261607</v>
      </c>
      <c r="M34" s="86">
        <v>0</v>
      </c>
      <c r="N34" s="86">
        <v>3261607</v>
      </c>
      <c r="O34" s="87">
        <v>4.34</v>
      </c>
    </row>
    <row r="35" spans="1:15" x14ac:dyDescent="0.25">
      <c r="A35" s="84" t="s">
        <v>170</v>
      </c>
      <c r="B35" s="84" t="s">
        <v>673</v>
      </c>
      <c r="C35" s="85" t="s">
        <v>916</v>
      </c>
      <c r="D35" s="85" t="s">
        <v>675</v>
      </c>
      <c r="E35" s="86">
        <v>152000000</v>
      </c>
      <c r="F35" s="86">
        <v>0</v>
      </c>
      <c r="G35" s="86">
        <v>0</v>
      </c>
      <c r="H35" s="86">
        <v>152000000</v>
      </c>
      <c r="I35" s="86">
        <v>0</v>
      </c>
      <c r="J35" s="86">
        <v>152000000</v>
      </c>
      <c r="K35" s="86">
        <v>9064400</v>
      </c>
      <c r="L35" s="86">
        <v>92316400</v>
      </c>
      <c r="M35" s="86">
        <v>9064400</v>
      </c>
      <c r="N35" s="86">
        <v>92316400</v>
      </c>
      <c r="O35" s="87">
        <v>60.73</v>
      </c>
    </row>
    <row r="36" spans="1:15" x14ac:dyDescent="0.25">
      <c r="A36" s="84" t="s">
        <v>170</v>
      </c>
      <c r="B36" s="84" t="s">
        <v>676</v>
      </c>
      <c r="C36" s="85" t="s">
        <v>917</v>
      </c>
      <c r="D36" s="85" t="s">
        <v>918</v>
      </c>
      <c r="E36" s="86">
        <v>104500000</v>
      </c>
      <c r="F36" s="86">
        <v>0</v>
      </c>
      <c r="G36" s="86">
        <v>0</v>
      </c>
      <c r="H36" s="86">
        <v>104500000</v>
      </c>
      <c r="I36" s="86">
        <v>0</v>
      </c>
      <c r="J36" s="86">
        <v>104500000</v>
      </c>
      <c r="K36" s="86">
        <v>5767400</v>
      </c>
      <c r="L36" s="86">
        <v>50662717</v>
      </c>
      <c r="M36" s="86">
        <v>5767400</v>
      </c>
      <c r="N36" s="86">
        <v>50662717</v>
      </c>
      <c r="O36" s="87">
        <v>48.48</v>
      </c>
    </row>
    <row r="37" spans="1:15" x14ac:dyDescent="0.25">
      <c r="A37" s="84" t="s">
        <v>170</v>
      </c>
      <c r="B37" s="84" t="s">
        <v>919</v>
      </c>
      <c r="C37" s="85" t="s">
        <v>920</v>
      </c>
      <c r="D37" s="85" t="s">
        <v>921</v>
      </c>
      <c r="E37" s="86">
        <v>19000000</v>
      </c>
      <c r="F37" s="86">
        <v>0</v>
      </c>
      <c r="G37" s="86">
        <v>0</v>
      </c>
      <c r="H37" s="86">
        <v>19000000</v>
      </c>
      <c r="I37" s="86">
        <v>0</v>
      </c>
      <c r="J37" s="86">
        <v>19000000</v>
      </c>
      <c r="K37" s="86">
        <v>1543825</v>
      </c>
      <c r="L37" s="86">
        <v>13520876</v>
      </c>
      <c r="M37" s="86">
        <v>1543825</v>
      </c>
      <c r="N37" s="86">
        <v>13520876</v>
      </c>
      <c r="O37" s="87">
        <v>71.16</v>
      </c>
    </row>
    <row r="38" spans="1:15" x14ac:dyDescent="0.25">
      <c r="A38" s="84" t="s">
        <v>170</v>
      </c>
      <c r="B38" s="84" t="s">
        <v>679</v>
      </c>
      <c r="C38" s="85" t="s">
        <v>922</v>
      </c>
      <c r="D38" s="85" t="s">
        <v>923</v>
      </c>
      <c r="E38" s="86">
        <v>84000000</v>
      </c>
      <c r="F38" s="86">
        <v>0</v>
      </c>
      <c r="G38" s="86">
        <v>0</v>
      </c>
      <c r="H38" s="86">
        <v>84000000</v>
      </c>
      <c r="I38" s="86">
        <v>0</v>
      </c>
      <c r="J38" s="86">
        <v>84000000</v>
      </c>
      <c r="K38" s="86">
        <v>6108600</v>
      </c>
      <c r="L38" s="86">
        <v>58193200</v>
      </c>
      <c r="M38" s="86">
        <v>6108600</v>
      </c>
      <c r="N38" s="86">
        <v>58193200</v>
      </c>
      <c r="O38" s="87">
        <v>69.27</v>
      </c>
    </row>
    <row r="39" spans="1:15" x14ac:dyDescent="0.25">
      <c r="A39" s="84" t="s">
        <v>170</v>
      </c>
      <c r="B39" s="84" t="s">
        <v>682</v>
      </c>
      <c r="C39" s="85" t="s">
        <v>924</v>
      </c>
      <c r="D39" s="85" t="s">
        <v>684</v>
      </c>
      <c r="E39" s="86">
        <v>222000000</v>
      </c>
      <c r="F39" s="86">
        <v>0</v>
      </c>
      <c r="G39" s="86">
        <v>0</v>
      </c>
      <c r="H39" s="86">
        <v>222000000</v>
      </c>
      <c r="I39" s="86">
        <v>0</v>
      </c>
      <c r="J39" s="86">
        <v>222000000</v>
      </c>
      <c r="K39" s="86">
        <v>18922106</v>
      </c>
      <c r="L39" s="86">
        <v>168643871</v>
      </c>
      <c r="M39" s="86">
        <v>12280544</v>
      </c>
      <c r="N39" s="86">
        <v>162002309</v>
      </c>
      <c r="O39" s="87">
        <v>72.97</v>
      </c>
    </row>
    <row r="40" spans="1:15" x14ac:dyDescent="0.25">
      <c r="A40" s="84" t="s">
        <v>170</v>
      </c>
      <c r="B40" s="84" t="s">
        <v>685</v>
      </c>
      <c r="C40" s="85" t="s">
        <v>925</v>
      </c>
      <c r="D40" s="85" t="s">
        <v>687</v>
      </c>
      <c r="E40" s="86">
        <v>90000000</v>
      </c>
      <c r="F40" s="86">
        <v>0</v>
      </c>
      <c r="G40" s="86">
        <v>0</v>
      </c>
      <c r="H40" s="86">
        <v>90000000</v>
      </c>
      <c r="I40" s="86">
        <v>0</v>
      </c>
      <c r="J40" s="86">
        <v>90000000</v>
      </c>
      <c r="K40" s="86">
        <v>6641562</v>
      </c>
      <c r="L40" s="86">
        <v>69049165</v>
      </c>
      <c r="M40" s="86">
        <v>0</v>
      </c>
      <c r="N40" s="86">
        <v>62407603</v>
      </c>
      <c r="O40" s="87">
        <v>69.34</v>
      </c>
    </row>
    <row r="41" spans="1:15" x14ac:dyDescent="0.25">
      <c r="A41" s="84" t="s">
        <v>170</v>
      </c>
      <c r="B41" s="84" t="s">
        <v>688</v>
      </c>
      <c r="C41" s="85" t="s">
        <v>926</v>
      </c>
      <c r="D41" s="85" t="s">
        <v>690</v>
      </c>
      <c r="E41" s="86">
        <v>69000000</v>
      </c>
      <c r="F41" s="86">
        <v>0</v>
      </c>
      <c r="G41" s="86">
        <v>0</v>
      </c>
      <c r="H41" s="86">
        <v>69000000</v>
      </c>
      <c r="I41" s="86">
        <v>0</v>
      </c>
      <c r="J41" s="86">
        <v>69000000</v>
      </c>
      <c r="K41" s="86">
        <v>8675800</v>
      </c>
      <c r="L41" s="86">
        <v>66576250</v>
      </c>
      <c r="M41" s="86">
        <v>8675800</v>
      </c>
      <c r="N41" s="86">
        <v>66576250</v>
      </c>
      <c r="O41" s="87">
        <v>96.48</v>
      </c>
    </row>
    <row r="42" spans="1:15" x14ac:dyDescent="0.25">
      <c r="A42" s="84" t="s">
        <v>170</v>
      </c>
      <c r="B42" s="84" t="s">
        <v>927</v>
      </c>
      <c r="C42" s="85" t="s">
        <v>928</v>
      </c>
      <c r="D42" s="85" t="s">
        <v>929</v>
      </c>
      <c r="E42" s="86">
        <v>2000000</v>
      </c>
      <c r="F42" s="86">
        <v>0</v>
      </c>
      <c r="G42" s="86">
        <v>0</v>
      </c>
      <c r="H42" s="86">
        <v>2000000</v>
      </c>
      <c r="I42" s="86">
        <v>0</v>
      </c>
      <c r="J42" s="86">
        <v>2000000</v>
      </c>
      <c r="K42" s="86">
        <v>80544</v>
      </c>
      <c r="L42" s="86">
        <v>724906</v>
      </c>
      <c r="M42" s="86">
        <v>80544</v>
      </c>
      <c r="N42" s="86">
        <v>724906</v>
      </c>
      <c r="O42" s="87">
        <v>36.24</v>
      </c>
    </row>
    <row r="43" spans="1:15" x14ac:dyDescent="0.25">
      <c r="A43" s="84" t="s">
        <v>170</v>
      </c>
      <c r="B43" s="84" t="s">
        <v>694</v>
      </c>
      <c r="C43" s="85" t="s">
        <v>930</v>
      </c>
      <c r="D43" s="85" t="s">
        <v>931</v>
      </c>
      <c r="E43" s="86">
        <v>36000000</v>
      </c>
      <c r="F43" s="86">
        <v>0</v>
      </c>
      <c r="G43" s="86">
        <v>0</v>
      </c>
      <c r="H43" s="86">
        <v>36000000</v>
      </c>
      <c r="I43" s="86">
        <v>0</v>
      </c>
      <c r="J43" s="86">
        <v>36000000</v>
      </c>
      <c r="K43" s="86">
        <v>2114500</v>
      </c>
      <c r="L43" s="86">
        <v>19375870</v>
      </c>
      <c r="M43" s="86">
        <v>2114500</v>
      </c>
      <c r="N43" s="86">
        <v>19375870</v>
      </c>
      <c r="O43" s="87">
        <v>53.82</v>
      </c>
    </row>
    <row r="44" spans="1:15" x14ac:dyDescent="0.25">
      <c r="A44" s="84" t="s">
        <v>170</v>
      </c>
      <c r="B44" s="84" t="s">
        <v>697</v>
      </c>
      <c r="C44" s="85" t="s">
        <v>932</v>
      </c>
      <c r="D44" s="85" t="s">
        <v>933</v>
      </c>
      <c r="E44" s="86">
        <v>25000000</v>
      </c>
      <c r="F44" s="86">
        <v>0</v>
      </c>
      <c r="G44" s="86">
        <v>0</v>
      </c>
      <c r="H44" s="86">
        <v>25000000</v>
      </c>
      <c r="I44" s="86">
        <v>0</v>
      </c>
      <c r="J44" s="86">
        <v>25000000</v>
      </c>
      <c r="K44" s="86">
        <v>1409700</v>
      </c>
      <c r="L44" s="86">
        <v>12917680</v>
      </c>
      <c r="M44" s="86">
        <v>1409700</v>
      </c>
      <c r="N44" s="86">
        <v>12917680</v>
      </c>
      <c r="O44" s="87">
        <v>51.67</v>
      </c>
    </row>
    <row r="45" spans="1:15" x14ac:dyDescent="0.25">
      <c r="A45" s="84" t="s">
        <v>170</v>
      </c>
      <c r="B45" s="84" t="s">
        <v>700</v>
      </c>
      <c r="C45" s="85" t="s">
        <v>934</v>
      </c>
      <c r="D45" s="85" t="s">
        <v>935</v>
      </c>
      <c r="E45" s="86">
        <v>3206573000</v>
      </c>
      <c r="F45" s="86">
        <v>22737158</v>
      </c>
      <c r="G45" s="86">
        <v>442737158</v>
      </c>
      <c r="H45" s="86">
        <v>3649310158</v>
      </c>
      <c r="I45" s="86">
        <v>0</v>
      </c>
      <c r="J45" s="86">
        <v>3649310158</v>
      </c>
      <c r="K45" s="86">
        <v>44507318</v>
      </c>
      <c r="L45" s="86">
        <v>2554897218</v>
      </c>
      <c r="M45" s="86">
        <v>129669945</v>
      </c>
      <c r="N45" s="86">
        <v>1712553593</v>
      </c>
      <c r="O45" s="87">
        <v>46.92</v>
      </c>
    </row>
    <row r="46" spans="1:15" x14ac:dyDescent="0.25">
      <c r="A46" s="84" t="s">
        <v>170</v>
      </c>
      <c r="B46" s="84" t="s">
        <v>703</v>
      </c>
      <c r="C46" s="85" t="s">
        <v>936</v>
      </c>
      <c r="D46" s="85" t="s">
        <v>937</v>
      </c>
      <c r="E46" s="86">
        <v>297473000</v>
      </c>
      <c r="F46" s="86">
        <v>15000000</v>
      </c>
      <c r="G46" s="86">
        <v>42000000</v>
      </c>
      <c r="H46" s="86">
        <v>339473000</v>
      </c>
      <c r="I46" s="86">
        <v>0</v>
      </c>
      <c r="J46" s="86">
        <v>339473000</v>
      </c>
      <c r="K46" s="86">
        <v>0</v>
      </c>
      <c r="L46" s="86">
        <v>259833950</v>
      </c>
      <c r="M46" s="86">
        <v>11671240</v>
      </c>
      <c r="N46" s="86">
        <v>181127189</v>
      </c>
      <c r="O46" s="87">
        <v>53.35</v>
      </c>
    </row>
    <row r="47" spans="1:15" x14ac:dyDescent="0.25">
      <c r="A47" s="84" t="s">
        <v>170</v>
      </c>
      <c r="B47" s="84" t="s">
        <v>709</v>
      </c>
      <c r="C47" s="85" t="s">
        <v>938</v>
      </c>
      <c r="D47" s="85" t="s">
        <v>939</v>
      </c>
      <c r="E47" s="86">
        <v>50000000</v>
      </c>
      <c r="F47" s="86">
        <v>15000000</v>
      </c>
      <c r="G47" s="86">
        <v>15000000</v>
      </c>
      <c r="H47" s="86">
        <v>65000000</v>
      </c>
      <c r="I47" s="86">
        <v>0</v>
      </c>
      <c r="J47" s="86">
        <v>65000000</v>
      </c>
      <c r="K47" s="86">
        <v>0</v>
      </c>
      <c r="L47" s="86">
        <v>50000000</v>
      </c>
      <c r="M47" s="86">
        <v>3920860</v>
      </c>
      <c r="N47" s="86">
        <v>24410627</v>
      </c>
      <c r="O47" s="87">
        <v>37.549999999999997</v>
      </c>
    </row>
    <row r="48" spans="1:15" x14ac:dyDescent="0.25">
      <c r="A48" s="84" t="s">
        <v>170</v>
      </c>
      <c r="B48" s="84" t="s">
        <v>712</v>
      </c>
      <c r="C48" s="85" t="s">
        <v>940</v>
      </c>
      <c r="D48" s="85" t="s">
        <v>941</v>
      </c>
      <c r="E48" s="86">
        <v>149473000</v>
      </c>
      <c r="F48" s="86">
        <v>0</v>
      </c>
      <c r="G48" s="86">
        <v>40000000</v>
      </c>
      <c r="H48" s="86">
        <v>189473000</v>
      </c>
      <c r="I48" s="86">
        <v>0</v>
      </c>
      <c r="J48" s="86">
        <v>189473000</v>
      </c>
      <c r="K48" s="86">
        <v>0</v>
      </c>
      <c r="L48" s="86">
        <v>142829150</v>
      </c>
      <c r="M48" s="86">
        <v>7750380</v>
      </c>
      <c r="N48" s="86">
        <v>109711762</v>
      </c>
      <c r="O48" s="87">
        <v>57.9</v>
      </c>
    </row>
    <row r="49" spans="1:15" x14ac:dyDescent="0.25">
      <c r="A49" s="84" t="s">
        <v>170</v>
      </c>
      <c r="B49" s="84" t="s">
        <v>715</v>
      </c>
      <c r="C49" s="85" t="s">
        <v>942</v>
      </c>
      <c r="D49" s="85" t="s">
        <v>943</v>
      </c>
      <c r="E49" s="86">
        <v>55000000</v>
      </c>
      <c r="F49" s="86">
        <v>0</v>
      </c>
      <c r="G49" s="86">
        <v>0</v>
      </c>
      <c r="H49" s="86">
        <v>55000000</v>
      </c>
      <c r="I49" s="86">
        <v>0</v>
      </c>
      <c r="J49" s="86">
        <v>55000000</v>
      </c>
      <c r="K49" s="86">
        <v>0</v>
      </c>
      <c r="L49" s="86">
        <v>40000000</v>
      </c>
      <c r="M49" s="86">
        <v>0</v>
      </c>
      <c r="N49" s="86">
        <v>20000000</v>
      </c>
      <c r="O49" s="87">
        <v>36.36</v>
      </c>
    </row>
    <row r="50" spans="1:15" x14ac:dyDescent="0.25">
      <c r="A50" s="84" t="s">
        <v>170</v>
      </c>
      <c r="B50" s="84" t="s">
        <v>944</v>
      </c>
      <c r="C50" s="85" t="s">
        <v>945</v>
      </c>
      <c r="D50" s="85" t="s">
        <v>946</v>
      </c>
      <c r="E50" s="86">
        <v>43000000</v>
      </c>
      <c r="F50" s="86">
        <v>0</v>
      </c>
      <c r="G50" s="86">
        <v>-13000000</v>
      </c>
      <c r="H50" s="86">
        <v>30000000</v>
      </c>
      <c r="I50" s="86">
        <v>0</v>
      </c>
      <c r="J50" s="86">
        <v>30000000</v>
      </c>
      <c r="K50" s="86">
        <v>0</v>
      </c>
      <c r="L50" s="86">
        <v>27004800</v>
      </c>
      <c r="M50" s="86">
        <v>0</v>
      </c>
      <c r="N50" s="86">
        <v>27004800</v>
      </c>
      <c r="O50" s="87">
        <v>90.01</v>
      </c>
    </row>
    <row r="51" spans="1:15" x14ac:dyDescent="0.25">
      <c r="A51" s="84" t="s">
        <v>170</v>
      </c>
      <c r="B51" s="84" t="s">
        <v>718</v>
      </c>
      <c r="C51" s="85" t="s">
        <v>947</v>
      </c>
      <c r="D51" s="85" t="s">
        <v>948</v>
      </c>
      <c r="E51" s="86">
        <v>2509100000</v>
      </c>
      <c r="F51" s="86">
        <v>7737158</v>
      </c>
      <c r="G51" s="86">
        <v>340737158</v>
      </c>
      <c r="H51" s="86">
        <v>2849837158</v>
      </c>
      <c r="I51" s="86">
        <v>0</v>
      </c>
      <c r="J51" s="86">
        <v>2849837158</v>
      </c>
      <c r="K51" s="86">
        <v>37021318</v>
      </c>
      <c r="L51" s="86">
        <v>1899463268</v>
      </c>
      <c r="M51" s="86">
        <v>110512705</v>
      </c>
      <c r="N51" s="86">
        <v>1135826404</v>
      </c>
      <c r="O51" s="87">
        <v>39.85</v>
      </c>
    </row>
    <row r="52" spans="1:15" x14ac:dyDescent="0.25">
      <c r="A52" s="84" t="s">
        <v>170</v>
      </c>
      <c r="B52" s="84" t="s">
        <v>721</v>
      </c>
      <c r="C52" s="85" t="s">
        <v>949</v>
      </c>
      <c r="D52" s="85" t="s">
        <v>950</v>
      </c>
      <c r="E52" s="86">
        <v>2000000</v>
      </c>
      <c r="F52" s="86">
        <v>0</v>
      </c>
      <c r="G52" s="86">
        <v>14000000</v>
      </c>
      <c r="H52" s="86">
        <v>16000000</v>
      </c>
      <c r="I52" s="86">
        <v>0</v>
      </c>
      <c r="J52" s="86">
        <v>16000000</v>
      </c>
      <c r="K52" s="86">
        <v>4917055</v>
      </c>
      <c r="L52" s="86">
        <v>9974756</v>
      </c>
      <c r="M52" s="86">
        <v>4917055</v>
      </c>
      <c r="N52" s="86">
        <v>9974756</v>
      </c>
      <c r="O52" s="87">
        <v>62.34</v>
      </c>
    </row>
    <row r="53" spans="1:15" x14ac:dyDescent="0.25">
      <c r="A53" s="84" t="s">
        <v>170</v>
      </c>
      <c r="B53" s="84" t="s">
        <v>724</v>
      </c>
      <c r="C53" s="85" t="s">
        <v>951</v>
      </c>
      <c r="D53" s="85" t="s">
        <v>952</v>
      </c>
      <c r="E53" s="86">
        <v>183000000</v>
      </c>
      <c r="F53" s="86">
        <v>0</v>
      </c>
      <c r="G53" s="86">
        <v>100000000</v>
      </c>
      <c r="H53" s="86">
        <v>283000000</v>
      </c>
      <c r="I53" s="86">
        <v>0</v>
      </c>
      <c r="J53" s="86">
        <v>283000000</v>
      </c>
      <c r="K53" s="86">
        <v>6681578</v>
      </c>
      <c r="L53" s="86">
        <v>109322017</v>
      </c>
      <c r="M53" s="86">
        <v>9346636</v>
      </c>
      <c r="N53" s="86">
        <v>78553497</v>
      </c>
      <c r="O53" s="87">
        <v>27.75</v>
      </c>
    </row>
    <row r="54" spans="1:15" x14ac:dyDescent="0.25">
      <c r="A54" s="84" t="s">
        <v>170</v>
      </c>
      <c r="B54" s="84" t="s">
        <v>727</v>
      </c>
      <c r="C54" s="85" t="s">
        <v>953</v>
      </c>
      <c r="D54" s="85" t="s">
        <v>954</v>
      </c>
      <c r="E54" s="86">
        <v>47000000</v>
      </c>
      <c r="F54" s="86">
        <v>0</v>
      </c>
      <c r="G54" s="86">
        <v>-29000000</v>
      </c>
      <c r="H54" s="86">
        <v>18000000</v>
      </c>
      <c r="I54" s="86">
        <v>0</v>
      </c>
      <c r="J54" s="86">
        <v>18000000</v>
      </c>
      <c r="K54" s="86">
        <v>0</v>
      </c>
      <c r="L54" s="86">
        <v>12500000</v>
      </c>
      <c r="M54" s="86">
        <v>1708000</v>
      </c>
      <c r="N54" s="86">
        <v>3657372</v>
      </c>
      <c r="O54" s="87">
        <v>20.309999999999999</v>
      </c>
    </row>
    <row r="55" spans="1:15" x14ac:dyDescent="0.25">
      <c r="A55" s="84" t="s">
        <v>170</v>
      </c>
      <c r="B55" s="84" t="s">
        <v>730</v>
      </c>
      <c r="C55" s="85" t="s">
        <v>955</v>
      </c>
      <c r="D55" s="85" t="s">
        <v>956</v>
      </c>
      <c r="E55" s="86">
        <v>388000000</v>
      </c>
      <c r="F55" s="86">
        <v>0</v>
      </c>
      <c r="G55" s="86">
        <v>262000000</v>
      </c>
      <c r="H55" s="86">
        <v>650000000</v>
      </c>
      <c r="I55" s="86">
        <v>0</v>
      </c>
      <c r="J55" s="86">
        <v>650000000</v>
      </c>
      <c r="K55" s="86">
        <v>-3082997</v>
      </c>
      <c r="L55" s="86">
        <v>399512425</v>
      </c>
      <c r="M55" s="86">
        <v>31395884</v>
      </c>
      <c r="N55" s="86">
        <v>237094344</v>
      </c>
      <c r="O55" s="87">
        <v>36.47</v>
      </c>
    </row>
    <row r="56" spans="1:15" x14ac:dyDescent="0.25">
      <c r="A56" s="84" t="s">
        <v>170</v>
      </c>
      <c r="B56" s="84" t="s">
        <v>733</v>
      </c>
      <c r="C56" s="85" t="s">
        <v>957</v>
      </c>
      <c r="D56" s="85" t="s">
        <v>146</v>
      </c>
      <c r="E56" s="86">
        <v>1100000000</v>
      </c>
      <c r="F56" s="86">
        <v>0</v>
      </c>
      <c r="G56" s="86">
        <v>67000000</v>
      </c>
      <c r="H56" s="86">
        <v>1167000000</v>
      </c>
      <c r="I56" s="86">
        <v>0</v>
      </c>
      <c r="J56" s="86">
        <v>1167000000</v>
      </c>
      <c r="K56" s="86">
        <v>0</v>
      </c>
      <c r="L56" s="86">
        <v>1166739744</v>
      </c>
      <c r="M56" s="86">
        <v>22723556</v>
      </c>
      <c r="N56" s="86">
        <v>625506436</v>
      </c>
      <c r="O56" s="87">
        <v>53.59</v>
      </c>
    </row>
    <row r="57" spans="1:15" x14ac:dyDescent="0.25">
      <c r="A57" s="84" t="s">
        <v>170</v>
      </c>
      <c r="B57" s="84" t="s">
        <v>735</v>
      </c>
      <c r="C57" s="85" t="s">
        <v>958</v>
      </c>
      <c r="D57" s="85" t="s">
        <v>737</v>
      </c>
      <c r="E57" s="86">
        <v>450000000</v>
      </c>
      <c r="F57" s="86">
        <v>0</v>
      </c>
      <c r="G57" s="86">
        <v>-80000000</v>
      </c>
      <c r="H57" s="86">
        <v>370000000</v>
      </c>
      <c r="I57" s="86">
        <v>0</v>
      </c>
      <c r="J57" s="86">
        <v>370000000</v>
      </c>
      <c r="K57" s="86">
        <v>0</v>
      </c>
      <c r="L57" s="86">
        <v>22500000</v>
      </c>
      <c r="M57" s="86">
        <v>0</v>
      </c>
      <c r="N57" s="86">
        <v>4056229</v>
      </c>
      <c r="O57" s="87">
        <v>1.0900000000000001</v>
      </c>
    </row>
    <row r="58" spans="1:15" x14ac:dyDescent="0.25">
      <c r="A58" s="84" t="s">
        <v>170</v>
      </c>
      <c r="B58" s="84" t="s">
        <v>738</v>
      </c>
      <c r="C58" s="85" t="s">
        <v>959</v>
      </c>
      <c r="D58" s="85" t="s">
        <v>740</v>
      </c>
      <c r="E58" s="86">
        <v>238500000</v>
      </c>
      <c r="F58" s="86">
        <v>0</v>
      </c>
      <c r="G58" s="86">
        <v>0</v>
      </c>
      <c r="H58" s="86">
        <v>238500000</v>
      </c>
      <c r="I58" s="86">
        <v>0</v>
      </c>
      <c r="J58" s="86">
        <v>238500000</v>
      </c>
      <c r="K58" s="86">
        <v>23735682</v>
      </c>
      <c r="L58" s="86">
        <v>156705630</v>
      </c>
      <c r="M58" s="86">
        <v>23735682</v>
      </c>
      <c r="N58" s="86">
        <v>156705630</v>
      </c>
      <c r="O58" s="87">
        <v>65.7</v>
      </c>
    </row>
    <row r="59" spans="1:15" x14ac:dyDescent="0.25">
      <c r="A59" s="84" t="s">
        <v>170</v>
      </c>
      <c r="B59" s="84" t="s">
        <v>960</v>
      </c>
      <c r="C59" s="85" t="s">
        <v>961</v>
      </c>
      <c r="D59" s="85" t="s">
        <v>962</v>
      </c>
      <c r="E59" s="86">
        <v>120000000</v>
      </c>
      <c r="F59" s="86">
        <v>0</v>
      </c>
      <c r="G59" s="86">
        <v>0</v>
      </c>
      <c r="H59" s="86">
        <v>120000000</v>
      </c>
      <c r="I59" s="86">
        <v>0</v>
      </c>
      <c r="J59" s="86">
        <v>120000000</v>
      </c>
      <c r="K59" s="86">
        <v>8013981</v>
      </c>
      <c r="L59" s="86">
        <v>72353201</v>
      </c>
      <c r="M59" s="86">
        <v>8013981</v>
      </c>
      <c r="N59" s="86">
        <v>72353201</v>
      </c>
      <c r="O59" s="87">
        <v>60.29</v>
      </c>
    </row>
    <row r="60" spans="1:15" x14ac:dyDescent="0.25">
      <c r="A60" s="84" t="s">
        <v>170</v>
      </c>
      <c r="B60" s="84" t="s">
        <v>963</v>
      </c>
      <c r="C60" s="85" t="s">
        <v>964</v>
      </c>
      <c r="D60" s="85" t="s">
        <v>965</v>
      </c>
      <c r="E60" s="86">
        <v>15000000</v>
      </c>
      <c r="F60" s="86">
        <v>0</v>
      </c>
      <c r="G60" s="86">
        <v>0</v>
      </c>
      <c r="H60" s="86">
        <v>15000000</v>
      </c>
      <c r="I60" s="86">
        <v>0</v>
      </c>
      <c r="J60" s="86">
        <v>15000000</v>
      </c>
      <c r="K60" s="86">
        <v>714691</v>
      </c>
      <c r="L60" s="86">
        <v>6554443</v>
      </c>
      <c r="M60" s="86">
        <v>714691</v>
      </c>
      <c r="N60" s="86">
        <v>6554443</v>
      </c>
      <c r="O60" s="87">
        <v>43.69</v>
      </c>
    </row>
    <row r="61" spans="1:15" x14ac:dyDescent="0.25">
      <c r="A61" s="84" t="s">
        <v>170</v>
      </c>
      <c r="B61" s="84" t="s">
        <v>966</v>
      </c>
      <c r="C61" s="85" t="s">
        <v>967</v>
      </c>
      <c r="D61" s="85" t="s">
        <v>968</v>
      </c>
      <c r="E61" s="86">
        <v>3500000</v>
      </c>
      <c r="F61" s="86">
        <v>0</v>
      </c>
      <c r="G61" s="86">
        <v>0</v>
      </c>
      <c r="H61" s="86">
        <v>3500000</v>
      </c>
      <c r="I61" s="86">
        <v>0</v>
      </c>
      <c r="J61" s="86">
        <v>3500000</v>
      </c>
      <c r="K61" s="86">
        <v>0</v>
      </c>
      <c r="L61" s="86">
        <v>1789696</v>
      </c>
      <c r="M61" s="86">
        <v>0</v>
      </c>
      <c r="N61" s="86">
        <v>1789696</v>
      </c>
      <c r="O61" s="87">
        <v>51.13</v>
      </c>
    </row>
    <row r="62" spans="1:15" x14ac:dyDescent="0.25">
      <c r="A62" s="84" t="s">
        <v>170</v>
      </c>
      <c r="B62" s="84" t="s">
        <v>969</v>
      </c>
      <c r="C62" s="85" t="s">
        <v>970</v>
      </c>
      <c r="D62" s="85" t="s">
        <v>971</v>
      </c>
      <c r="E62" s="86">
        <v>100000000</v>
      </c>
      <c r="F62" s="86">
        <v>0</v>
      </c>
      <c r="G62" s="86">
        <v>0</v>
      </c>
      <c r="H62" s="86">
        <v>100000000</v>
      </c>
      <c r="I62" s="86">
        <v>0</v>
      </c>
      <c r="J62" s="86">
        <v>100000000</v>
      </c>
      <c r="K62" s="86">
        <v>15007010</v>
      </c>
      <c r="L62" s="86">
        <v>76008290</v>
      </c>
      <c r="M62" s="86">
        <v>15007010</v>
      </c>
      <c r="N62" s="86">
        <v>76008290</v>
      </c>
      <c r="O62" s="87">
        <v>76</v>
      </c>
    </row>
    <row r="63" spans="1:15" x14ac:dyDescent="0.25">
      <c r="A63" s="84" t="s">
        <v>170</v>
      </c>
      <c r="B63" s="84" t="s">
        <v>741</v>
      </c>
      <c r="C63" s="85" t="s">
        <v>972</v>
      </c>
      <c r="D63" s="85" t="s">
        <v>743</v>
      </c>
      <c r="E63" s="86">
        <v>15000000</v>
      </c>
      <c r="F63" s="86">
        <v>0</v>
      </c>
      <c r="G63" s="86">
        <v>0</v>
      </c>
      <c r="H63" s="86">
        <v>15000000</v>
      </c>
      <c r="I63" s="86">
        <v>0</v>
      </c>
      <c r="J63" s="86">
        <v>15000000</v>
      </c>
      <c r="K63" s="86">
        <v>4770000</v>
      </c>
      <c r="L63" s="86">
        <v>4770000</v>
      </c>
      <c r="M63" s="86">
        <v>4770000</v>
      </c>
      <c r="N63" s="86">
        <v>4770000</v>
      </c>
      <c r="O63" s="87">
        <v>31.8</v>
      </c>
    </row>
    <row r="64" spans="1:15" x14ac:dyDescent="0.25">
      <c r="A64" s="84" t="s">
        <v>170</v>
      </c>
      <c r="B64" s="84" t="s">
        <v>744</v>
      </c>
      <c r="C64" s="85" t="s">
        <v>973</v>
      </c>
      <c r="D64" s="85" t="s">
        <v>974</v>
      </c>
      <c r="E64" s="86">
        <v>15600000</v>
      </c>
      <c r="F64" s="86">
        <v>7737158</v>
      </c>
      <c r="G64" s="86">
        <v>7737158</v>
      </c>
      <c r="H64" s="86">
        <v>23337158</v>
      </c>
      <c r="I64" s="86">
        <v>0</v>
      </c>
      <c r="J64" s="86">
        <v>23337158</v>
      </c>
      <c r="K64" s="86">
        <v>0</v>
      </c>
      <c r="L64" s="86">
        <v>0</v>
      </c>
      <c r="M64" s="86">
        <v>0</v>
      </c>
      <c r="N64" s="86">
        <v>0</v>
      </c>
      <c r="O64" s="87">
        <v>0</v>
      </c>
    </row>
    <row r="65" spans="1:15" x14ac:dyDescent="0.25">
      <c r="A65" s="84" t="s">
        <v>170</v>
      </c>
      <c r="B65" s="84" t="s">
        <v>975</v>
      </c>
      <c r="C65" s="85" t="s">
        <v>976</v>
      </c>
      <c r="D65" s="85" t="s">
        <v>977</v>
      </c>
      <c r="E65" s="86">
        <v>40000000</v>
      </c>
      <c r="F65" s="86">
        <v>0</v>
      </c>
      <c r="G65" s="86">
        <v>-1000000</v>
      </c>
      <c r="H65" s="86">
        <v>39000000</v>
      </c>
      <c r="I65" s="86">
        <v>0</v>
      </c>
      <c r="J65" s="86">
        <v>39000000</v>
      </c>
      <c r="K65" s="86">
        <v>0</v>
      </c>
      <c r="L65" s="86">
        <v>1470000</v>
      </c>
      <c r="M65" s="86">
        <v>0</v>
      </c>
      <c r="N65" s="86">
        <v>1470000</v>
      </c>
      <c r="O65" s="87">
        <v>3.76</v>
      </c>
    </row>
    <row r="66" spans="1:15" x14ac:dyDescent="0.25">
      <c r="A66" s="84" t="s">
        <v>170</v>
      </c>
      <c r="B66" s="84" t="s">
        <v>747</v>
      </c>
      <c r="C66" s="85" t="s">
        <v>978</v>
      </c>
      <c r="D66" s="85" t="s">
        <v>979</v>
      </c>
      <c r="E66" s="86">
        <v>10000000</v>
      </c>
      <c r="F66" s="86">
        <v>0</v>
      </c>
      <c r="G66" s="86">
        <v>0</v>
      </c>
      <c r="H66" s="86">
        <v>10000000</v>
      </c>
      <c r="I66" s="86">
        <v>0</v>
      </c>
      <c r="J66" s="86">
        <v>10000000</v>
      </c>
      <c r="K66" s="86">
        <v>0</v>
      </c>
      <c r="L66" s="86">
        <v>1193604</v>
      </c>
      <c r="M66" s="86">
        <v>10800</v>
      </c>
      <c r="N66" s="86">
        <v>1068804</v>
      </c>
      <c r="O66" s="87">
        <v>10.68</v>
      </c>
    </row>
    <row r="67" spans="1:15" x14ac:dyDescent="0.25">
      <c r="A67" s="84" t="s">
        <v>170</v>
      </c>
      <c r="B67" s="84" t="s">
        <v>750</v>
      </c>
      <c r="C67" s="85" t="s">
        <v>980</v>
      </c>
      <c r="D67" s="85" t="s">
        <v>752</v>
      </c>
      <c r="E67" s="86">
        <v>20000000</v>
      </c>
      <c r="F67" s="86">
        <v>0</v>
      </c>
      <c r="G67" s="86">
        <v>0</v>
      </c>
      <c r="H67" s="86">
        <v>20000000</v>
      </c>
      <c r="I67" s="86">
        <v>0</v>
      </c>
      <c r="J67" s="86">
        <v>20000000</v>
      </c>
      <c r="K67" s="86">
        <v>0</v>
      </c>
      <c r="L67" s="86">
        <v>14775092</v>
      </c>
      <c r="M67" s="86">
        <v>11905092</v>
      </c>
      <c r="N67" s="86">
        <v>12969336</v>
      </c>
      <c r="O67" s="87">
        <v>64.84</v>
      </c>
    </row>
    <row r="68" spans="1:15" x14ac:dyDescent="0.25">
      <c r="A68" s="84" t="s">
        <v>170</v>
      </c>
      <c r="B68" s="84" t="s">
        <v>756</v>
      </c>
      <c r="C68" s="85" t="s">
        <v>981</v>
      </c>
      <c r="D68" s="85" t="s">
        <v>758</v>
      </c>
      <c r="E68" s="86">
        <v>400000000</v>
      </c>
      <c r="F68" s="86">
        <v>0</v>
      </c>
      <c r="G68" s="86">
        <v>60000000</v>
      </c>
      <c r="H68" s="86">
        <v>460000000</v>
      </c>
      <c r="I68" s="86">
        <v>0</v>
      </c>
      <c r="J68" s="86">
        <v>460000000</v>
      </c>
      <c r="K68" s="86">
        <v>7486000</v>
      </c>
      <c r="L68" s="86">
        <v>395600000</v>
      </c>
      <c r="M68" s="86">
        <v>7486000</v>
      </c>
      <c r="N68" s="86">
        <v>395600000</v>
      </c>
      <c r="O68" s="87">
        <v>86</v>
      </c>
    </row>
    <row r="69" spans="1:15" x14ac:dyDescent="0.25">
      <c r="A69" s="84" t="s">
        <v>170</v>
      </c>
      <c r="B69" s="84" t="s">
        <v>759</v>
      </c>
      <c r="C69" s="85" t="s">
        <v>982</v>
      </c>
      <c r="D69" s="85" t="s">
        <v>983</v>
      </c>
      <c r="E69" s="86">
        <v>400000000</v>
      </c>
      <c r="F69" s="86">
        <v>0</v>
      </c>
      <c r="G69" s="86">
        <v>60000000</v>
      </c>
      <c r="H69" s="86">
        <v>460000000</v>
      </c>
      <c r="I69" s="86">
        <v>0</v>
      </c>
      <c r="J69" s="86">
        <v>460000000</v>
      </c>
      <c r="K69" s="86">
        <v>7486000</v>
      </c>
      <c r="L69" s="86">
        <v>395600000</v>
      </c>
      <c r="M69" s="86">
        <v>7486000</v>
      </c>
      <c r="N69" s="86">
        <v>395600000</v>
      </c>
      <c r="O69" s="87">
        <v>86</v>
      </c>
    </row>
    <row r="70" spans="1:15" x14ac:dyDescent="0.25">
      <c r="A70" s="84" t="s">
        <v>170</v>
      </c>
      <c r="B70" s="84" t="s">
        <v>780</v>
      </c>
      <c r="C70" s="85" t="s">
        <v>984</v>
      </c>
      <c r="D70" s="85" t="s">
        <v>985</v>
      </c>
      <c r="E70" s="86">
        <v>510000000</v>
      </c>
      <c r="F70" s="86">
        <v>-22737158</v>
      </c>
      <c r="G70" s="86">
        <v>269441192</v>
      </c>
      <c r="H70" s="86">
        <v>779441192</v>
      </c>
      <c r="I70" s="86">
        <v>0</v>
      </c>
      <c r="J70" s="86">
        <v>779441192</v>
      </c>
      <c r="K70" s="86">
        <v>-37763434</v>
      </c>
      <c r="L70" s="86">
        <v>764414916</v>
      </c>
      <c r="M70" s="86">
        <v>76182729</v>
      </c>
      <c r="N70" s="86">
        <v>637671259</v>
      </c>
      <c r="O70" s="87">
        <v>81.81</v>
      </c>
    </row>
    <row r="71" spans="1:15" x14ac:dyDescent="0.25">
      <c r="A71" s="84" t="s">
        <v>170</v>
      </c>
      <c r="B71" s="84" t="s">
        <v>783</v>
      </c>
      <c r="C71" s="85" t="s">
        <v>986</v>
      </c>
      <c r="D71" s="85" t="s">
        <v>987</v>
      </c>
      <c r="E71" s="86">
        <v>18090656000</v>
      </c>
      <c r="F71" s="86">
        <v>0</v>
      </c>
      <c r="G71" s="86">
        <v>-1454183675</v>
      </c>
      <c r="H71" s="86">
        <v>16636472325</v>
      </c>
      <c r="I71" s="86">
        <v>0</v>
      </c>
      <c r="J71" s="86">
        <v>16636472325</v>
      </c>
      <c r="K71" s="86">
        <v>599836015</v>
      </c>
      <c r="L71" s="86">
        <v>16247336022</v>
      </c>
      <c r="M71" s="86">
        <v>1684279153</v>
      </c>
      <c r="N71" s="86">
        <v>11358577517</v>
      </c>
      <c r="O71" s="87">
        <v>68.27</v>
      </c>
    </row>
    <row r="72" spans="1:15" x14ac:dyDescent="0.25">
      <c r="A72" s="84" t="s">
        <v>170</v>
      </c>
      <c r="B72" s="84" t="s">
        <v>786</v>
      </c>
      <c r="C72" s="85" t="s">
        <v>988</v>
      </c>
      <c r="D72" s="85" t="s">
        <v>989</v>
      </c>
      <c r="E72" s="86">
        <v>40000000</v>
      </c>
      <c r="F72" s="86">
        <v>-40000000</v>
      </c>
      <c r="G72" s="86">
        <v>-40000000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7">
        <v>0</v>
      </c>
    </row>
    <row r="73" spans="1:15" x14ac:dyDescent="0.25">
      <c r="A73" s="84" t="s">
        <v>170</v>
      </c>
      <c r="B73" s="84" t="s">
        <v>794</v>
      </c>
      <c r="C73" s="85" t="s">
        <v>990</v>
      </c>
      <c r="D73" s="85" t="s">
        <v>991</v>
      </c>
      <c r="E73" s="86">
        <v>40000000</v>
      </c>
      <c r="F73" s="86">
        <v>-40000000</v>
      </c>
      <c r="G73" s="86">
        <v>-40000000</v>
      </c>
      <c r="H73" s="86">
        <v>0</v>
      </c>
      <c r="I73" s="86">
        <v>0</v>
      </c>
      <c r="J73" s="86">
        <v>0</v>
      </c>
      <c r="K73" s="86">
        <v>0</v>
      </c>
      <c r="L73" s="86">
        <v>0</v>
      </c>
      <c r="M73" s="86">
        <v>0</v>
      </c>
      <c r="N73" s="86">
        <v>0</v>
      </c>
      <c r="O73" s="87">
        <v>0</v>
      </c>
    </row>
    <row r="74" spans="1:15" x14ac:dyDescent="0.25">
      <c r="A74" s="84" t="s">
        <v>170</v>
      </c>
      <c r="B74" s="84" t="s">
        <v>797</v>
      </c>
      <c r="C74" s="85" t="s">
        <v>992</v>
      </c>
      <c r="D74" s="85" t="s">
        <v>993</v>
      </c>
      <c r="E74" s="86">
        <v>40000000</v>
      </c>
      <c r="F74" s="86">
        <v>-40000000</v>
      </c>
      <c r="G74" s="86">
        <v>-40000000</v>
      </c>
      <c r="H74" s="86">
        <v>0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7">
        <v>0</v>
      </c>
    </row>
    <row r="75" spans="1:15" x14ac:dyDescent="0.25">
      <c r="A75" s="84" t="s">
        <v>170</v>
      </c>
      <c r="B75" s="84" t="s">
        <v>809</v>
      </c>
      <c r="C75" s="85" t="s">
        <v>994</v>
      </c>
      <c r="D75" s="85" t="s">
        <v>995</v>
      </c>
      <c r="E75" s="86">
        <v>16550656000</v>
      </c>
      <c r="F75" s="86">
        <v>161669023</v>
      </c>
      <c r="G75" s="86">
        <v>-1262224613</v>
      </c>
      <c r="H75" s="86">
        <v>15288431387</v>
      </c>
      <c r="I75" s="86">
        <v>0</v>
      </c>
      <c r="J75" s="86">
        <v>15288431387</v>
      </c>
      <c r="K75" s="86">
        <v>775913864</v>
      </c>
      <c r="L75" s="86">
        <v>14953703910</v>
      </c>
      <c r="M75" s="86">
        <v>1676039153</v>
      </c>
      <c r="N75" s="86">
        <v>10157467062</v>
      </c>
      <c r="O75" s="87">
        <v>66.430000000000007</v>
      </c>
    </row>
    <row r="76" spans="1:15" x14ac:dyDescent="0.25">
      <c r="A76" s="84" t="s">
        <v>170</v>
      </c>
      <c r="B76" s="84" t="s">
        <v>996</v>
      </c>
      <c r="C76" s="85" t="s">
        <v>997</v>
      </c>
      <c r="D76" s="85" t="s">
        <v>998</v>
      </c>
      <c r="E76" s="86">
        <v>15862000000</v>
      </c>
      <c r="F76" s="86">
        <v>161669023</v>
      </c>
      <c r="G76" s="86">
        <v>-1262224613</v>
      </c>
      <c r="H76" s="86">
        <v>14599775387</v>
      </c>
      <c r="I76" s="86">
        <v>0</v>
      </c>
      <c r="J76" s="86">
        <v>14599775387</v>
      </c>
      <c r="K76" s="86">
        <v>770592404</v>
      </c>
      <c r="L76" s="86">
        <v>14428543045</v>
      </c>
      <c r="M76" s="86">
        <v>1670717693</v>
      </c>
      <c r="N76" s="86">
        <v>9798214628</v>
      </c>
      <c r="O76" s="87">
        <v>67.11</v>
      </c>
    </row>
    <row r="77" spans="1:15" x14ac:dyDescent="0.25">
      <c r="A77" s="84" t="s">
        <v>170</v>
      </c>
      <c r="B77" s="84" t="s">
        <v>999</v>
      </c>
      <c r="C77" s="85" t="s">
        <v>1000</v>
      </c>
      <c r="D77" s="85" t="s">
        <v>1001</v>
      </c>
      <c r="E77" s="86">
        <v>400000000</v>
      </c>
      <c r="F77" s="86">
        <v>-95500000</v>
      </c>
      <c r="G77" s="86">
        <v>464500000</v>
      </c>
      <c r="H77" s="86">
        <v>864500000</v>
      </c>
      <c r="I77" s="86">
        <v>0</v>
      </c>
      <c r="J77" s="86">
        <v>864500000</v>
      </c>
      <c r="K77" s="86">
        <v>0</v>
      </c>
      <c r="L77" s="86">
        <v>857873403</v>
      </c>
      <c r="M77" s="86">
        <v>121861867</v>
      </c>
      <c r="N77" s="86">
        <v>550899161</v>
      </c>
      <c r="O77" s="87">
        <v>63.72</v>
      </c>
    </row>
    <row r="78" spans="1:15" x14ac:dyDescent="0.25">
      <c r="A78" s="84" t="s">
        <v>170</v>
      </c>
      <c r="B78" s="84" t="s">
        <v>1002</v>
      </c>
      <c r="C78" s="85" t="s">
        <v>1003</v>
      </c>
      <c r="D78" s="85" t="s">
        <v>1004</v>
      </c>
      <c r="E78" s="86">
        <v>15462000000</v>
      </c>
      <c r="F78" s="86">
        <v>257169023</v>
      </c>
      <c r="G78" s="86">
        <v>-1726724613</v>
      </c>
      <c r="H78" s="86">
        <v>13735275387</v>
      </c>
      <c r="I78" s="86">
        <v>0</v>
      </c>
      <c r="J78" s="86">
        <v>13735275387</v>
      </c>
      <c r="K78" s="86">
        <v>770592404</v>
      </c>
      <c r="L78" s="86">
        <v>13570669642</v>
      </c>
      <c r="M78" s="86">
        <v>1548855826</v>
      </c>
      <c r="N78" s="86">
        <v>9247315467</v>
      </c>
      <c r="O78" s="87">
        <v>67.319999999999993</v>
      </c>
    </row>
    <row r="79" spans="1:15" x14ac:dyDescent="0.25">
      <c r="A79" s="84" t="s">
        <v>170</v>
      </c>
      <c r="B79" s="84" t="s">
        <v>1005</v>
      </c>
      <c r="C79" s="85" t="s">
        <v>1006</v>
      </c>
      <c r="D79" s="85" t="s">
        <v>1007</v>
      </c>
      <c r="E79" s="86">
        <v>688656000</v>
      </c>
      <c r="F79" s="86">
        <v>0</v>
      </c>
      <c r="G79" s="86">
        <v>0</v>
      </c>
      <c r="H79" s="86">
        <v>688656000</v>
      </c>
      <c r="I79" s="86">
        <v>0</v>
      </c>
      <c r="J79" s="86">
        <v>688656000</v>
      </c>
      <c r="K79" s="86">
        <v>5321460</v>
      </c>
      <c r="L79" s="86">
        <v>525160865</v>
      </c>
      <c r="M79" s="86">
        <v>5321460</v>
      </c>
      <c r="N79" s="86">
        <v>359252434</v>
      </c>
      <c r="O79" s="87">
        <v>52.16</v>
      </c>
    </row>
    <row r="80" spans="1:15" x14ac:dyDescent="0.25">
      <c r="A80" s="84" t="s">
        <v>170</v>
      </c>
      <c r="B80" s="84" t="s">
        <v>1008</v>
      </c>
      <c r="C80" s="85" t="s">
        <v>1009</v>
      </c>
      <c r="D80" s="85" t="s">
        <v>1010</v>
      </c>
      <c r="E80" s="86">
        <v>668656000</v>
      </c>
      <c r="F80" s="86">
        <v>0</v>
      </c>
      <c r="G80" s="86">
        <v>0</v>
      </c>
      <c r="H80" s="86">
        <v>668656000</v>
      </c>
      <c r="I80" s="86">
        <v>0</v>
      </c>
      <c r="J80" s="86">
        <v>668656000</v>
      </c>
      <c r="K80" s="86">
        <v>5321460</v>
      </c>
      <c r="L80" s="86">
        <v>518610865</v>
      </c>
      <c r="M80" s="86">
        <v>5321460</v>
      </c>
      <c r="N80" s="86">
        <v>355102434</v>
      </c>
      <c r="O80" s="87">
        <v>53.1</v>
      </c>
    </row>
    <row r="81" spans="1:15" x14ac:dyDescent="0.25">
      <c r="A81" s="84" t="s">
        <v>170</v>
      </c>
      <c r="B81" s="84" t="s">
        <v>1011</v>
      </c>
      <c r="C81" s="85" t="s">
        <v>1012</v>
      </c>
      <c r="D81" s="85" t="s">
        <v>1013</v>
      </c>
      <c r="E81" s="86">
        <v>20000000</v>
      </c>
      <c r="F81" s="86">
        <v>0</v>
      </c>
      <c r="G81" s="86">
        <v>0</v>
      </c>
      <c r="H81" s="86">
        <v>20000000</v>
      </c>
      <c r="I81" s="86">
        <v>0</v>
      </c>
      <c r="J81" s="86">
        <v>20000000</v>
      </c>
      <c r="K81" s="86">
        <v>0</v>
      </c>
      <c r="L81" s="86">
        <v>6550000</v>
      </c>
      <c r="M81" s="86">
        <v>0</v>
      </c>
      <c r="N81" s="86">
        <v>4150000</v>
      </c>
      <c r="O81" s="87">
        <v>20.75</v>
      </c>
    </row>
    <row r="82" spans="1:15" x14ac:dyDescent="0.25">
      <c r="A82" s="84" t="s">
        <v>170</v>
      </c>
      <c r="B82" s="84" t="s">
        <v>833</v>
      </c>
      <c r="C82" s="85" t="s">
        <v>1014</v>
      </c>
      <c r="D82" s="85" t="s">
        <v>985</v>
      </c>
      <c r="E82" s="86">
        <v>1500000000</v>
      </c>
      <c r="F82" s="86">
        <v>-121669023</v>
      </c>
      <c r="G82" s="86">
        <v>-151959062</v>
      </c>
      <c r="H82" s="86">
        <v>1348040938</v>
      </c>
      <c r="I82" s="86">
        <v>0</v>
      </c>
      <c r="J82" s="86">
        <v>1348040938</v>
      </c>
      <c r="K82" s="86">
        <v>-176077849</v>
      </c>
      <c r="L82" s="86">
        <v>1293632112</v>
      </c>
      <c r="M82" s="86">
        <v>8240000</v>
      </c>
      <c r="N82" s="86">
        <v>1201110455</v>
      </c>
      <c r="O82" s="87">
        <v>89.1</v>
      </c>
    </row>
    <row r="83" spans="1:15" x14ac:dyDescent="0.25">
      <c r="A83" s="84" t="s">
        <v>170</v>
      </c>
      <c r="B83" s="84" t="s">
        <v>836</v>
      </c>
      <c r="C83" s="85" t="s">
        <v>1015</v>
      </c>
      <c r="D83" s="85" t="s">
        <v>1016</v>
      </c>
      <c r="E83" s="86">
        <v>10196756000</v>
      </c>
      <c r="F83" s="86">
        <v>0</v>
      </c>
      <c r="G83" s="86">
        <v>8703739504</v>
      </c>
      <c r="H83" s="86">
        <v>18900495504</v>
      </c>
      <c r="I83" s="86">
        <v>0</v>
      </c>
      <c r="J83" s="86">
        <v>18900495504</v>
      </c>
      <c r="K83" s="86">
        <v>136557324</v>
      </c>
      <c r="L83" s="86">
        <v>4700188716</v>
      </c>
      <c r="M83" s="86">
        <v>492360272</v>
      </c>
      <c r="N83" s="86">
        <v>3282399513</v>
      </c>
      <c r="O83" s="87">
        <v>17.36</v>
      </c>
    </row>
    <row r="84" spans="1:15" x14ac:dyDescent="0.25">
      <c r="A84" s="84" t="s">
        <v>170</v>
      </c>
      <c r="B84" s="84" t="s">
        <v>839</v>
      </c>
      <c r="C84" s="85" t="s">
        <v>1017</v>
      </c>
      <c r="D84" s="85" t="s">
        <v>1018</v>
      </c>
      <c r="E84" s="86">
        <v>10096756000</v>
      </c>
      <c r="F84" s="86">
        <v>575290</v>
      </c>
      <c r="G84" s="86">
        <v>7839327685</v>
      </c>
      <c r="H84" s="86">
        <v>17936083685</v>
      </c>
      <c r="I84" s="86">
        <v>0</v>
      </c>
      <c r="J84" s="86">
        <v>17936083685</v>
      </c>
      <c r="K84" s="86">
        <v>143387156</v>
      </c>
      <c r="L84" s="86">
        <v>3742031439</v>
      </c>
      <c r="M84" s="86">
        <v>492360272</v>
      </c>
      <c r="N84" s="86">
        <v>2354851718</v>
      </c>
      <c r="O84" s="87">
        <v>13.12</v>
      </c>
    </row>
    <row r="85" spans="1:15" x14ac:dyDescent="0.25">
      <c r="A85" s="84" t="s">
        <v>170</v>
      </c>
      <c r="B85" s="84" t="s">
        <v>842</v>
      </c>
      <c r="C85" s="85" t="s">
        <v>1019</v>
      </c>
      <c r="D85" s="85" t="s">
        <v>844</v>
      </c>
      <c r="E85" s="86">
        <v>10096756000</v>
      </c>
      <c r="F85" s="86">
        <v>575290</v>
      </c>
      <c r="G85" s="86">
        <v>7839327685</v>
      </c>
      <c r="H85" s="86">
        <v>17936083685</v>
      </c>
      <c r="I85" s="86">
        <v>0</v>
      </c>
      <c r="J85" s="86">
        <v>17936083685</v>
      </c>
      <c r="K85" s="86">
        <v>143387156</v>
      </c>
      <c r="L85" s="86">
        <v>3742031439</v>
      </c>
      <c r="M85" s="86">
        <v>492360272</v>
      </c>
      <c r="N85" s="86">
        <v>2354851718</v>
      </c>
      <c r="O85" s="87">
        <v>13.12</v>
      </c>
    </row>
    <row r="86" spans="1:15" ht="21" x14ac:dyDescent="0.25">
      <c r="A86" s="84" t="s">
        <v>170</v>
      </c>
      <c r="B86" s="84" t="s">
        <v>1020</v>
      </c>
      <c r="C86" s="85" t="s">
        <v>1021</v>
      </c>
      <c r="D86" s="85" t="s">
        <v>1022</v>
      </c>
      <c r="E86" s="86">
        <v>5386000000</v>
      </c>
      <c r="F86" s="86">
        <v>100000</v>
      </c>
      <c r="G86" s="86">
        <v>2098852395</v>
      </c>
      <c r="H86" s="86">
        <v>7484852395</v>
      </c>
      <c r="I86" s="86">
        <v>0</v>
      </c>
      <c r="J86" s="86">
        <v>7484852395</v>
      </c>
      <c r="K86" s="86">
        <v>143387156</v>
      </c>
      <c r="L86" s="86">
        <v>3185345289</v>
      </c>
      <c r="M86" s="86">
        <v>437260272</v>
      </c>
      <c r="N86" s="86">
        <v>1958028903</v>
      </c>
      <c r="O86" s="87">
        <v>26.15</v>
      </c>
    </row>
    <row r="87" spans="1:15" x14ac:dyDescent="0.25">
      <c r="A87" s="84" t="s">
        <v>170</v>
      </c>
      <c r="B87" s="84" t="s">
        <v>1023</v>
      </c>
      <c r="C87" s="85" t="s">
        <v>1024</v>
      </c>
      <c r="D87" s="85" t="s">
        <v>1025</v>
      </c>
      <c r="E87" s="86">
        <v>5386000000</v>
      </c>
      <c r="F87" s="86">
        <v>100000</v>
      </c>
      <c r="G87" s="86">
        <v>2098852395</v>
      </c>
      <c r="H87" s="86">
        <v>7484852395</v>
      </c>
      <c r="I87" s="86">
        <v>0</v>
      </c>
      <c r="J87" s="86">
        <v>7484852395</v>
      </c>
      <c r="K87" s="86">
        <v>143387156</v>
      </c>
      <c r="L87" s="86">
        <v>3185345289</v>
      </c>
      <c r="M87" s="86">
        <v>437260272</v>
      </c>
      <c r="N87" s="86">
        <v>1958028903</v>
      </c>
      <c r="O87" s="87">
        <v>26.15</v>
      </c>
    </row>
    <row r="88" spans="1:15" ht="21" x14ac:dyDescent="0.25">
      <c r="A88" s="84" t="s">
        <v>170</v>
      </c>
      <c r="B88" s="84" t="s">
        <v>1026</v>
      </c>
      <c r="C88" s="85" t="s">
        <v>1027</v>
      </c>
      <c r="D88" s="85" t="s">
        <v>1028</v>
      </c>
      <c r="E88" s="86">
        <v>1200000000</v>
      </c>
      <c r="F88" s="86">
        <v>0</v>
      </c>
      <c r="G88" s="86">
        <v>1839517146</v>
      </c>
      <c r="H88" s="86">
        <v>3039517146</v>
      </c>
      <c r="I88" s="86">
        <v>0</v>
      </c>
      <c r="J88" s="86">
        <v>3039517146</v>
      </c>
      <c r="K88" s="86">
        <v>0</v>
      </c>
      <c r="L88" s="86">
        <v>21297600</v>
      </c>
      <c r="M88" s="86">
        <v>0</v>
      </c>
      <c r="N88" s="86">
        <v>0</v>
      </c>
      <c r="O88" s="87">
        <v>0</v>
      </c>
    </row>
    <row r="89" spans="1:15" ht="21" x14ac:dyDescent="0.25">
      <c r="A89" s="84" t="s">
        <v>170</v>
      </c>
      <c r="B89" s="84" t="s">
        <v>1029</v>
      </c>
      <c r="C89" s="85" t="s">
        <v>1030</v>
      </c>
      <c r="D89" s="85" t="s">
        <v>1031</v>
      </c>
      <c r="E89" s="86">
        <v>1200000000</v>
      </c>
      <c r="F89" s="86">
        <v>0</v>
      </c>
      <c r="G89" s="86">
        <v>1839517146</v>
      </c>
      <c r="H89" s="86">
        <v>3039517146</v>
      </c>
      <c r="I89" s="86">
        <v>0</v>
      </c>
      <c r="J89" s="86">
        <v>3039517146</v>
      </c>
      <c r="K89" s="86">
        <v>0</v>
      </c>
      <c r="L89" s="86">
        <v>21297600</v>
      </c>
      <c r="M89" s="86">
        <v>0</v>
      </c>
      <c r="N89" s="86">
        <v>0</v>
      </c>
      <c r="O89" s="87">
        <v>0</v>
      </c>
    </row>
    <row r="90" spans="1:15" ht="21" x14ac:dyDescent="0.25">
      <c r="A90" s="84" t="s">
        <v>170</v>
      </c>
      <c r="B90" s="84" t="s">
        <v>1032</v>
      </c>
      <c r="C90" s="85" t="s">
        <v>1033</v>
      </c>
      <c r="D90" s="85" t="s">
        <v>1034</v>
      </c>
      <c r="E90" s="86">
        <v>4186000000</v>
      </c>
      <c r="F90" s="86">
        <v>100000</v>
      </c>
      <c r="G90" s="86">
        <v>259335249</v>
      </c>
      <c r="H90" s="86">
        <v>4445335249</v>
      </c>
      <c r="I90" s="86">
        <v>0</v>
      </c>
      <c r="J90" s="86">
        <v>4445335249</v>
      </c>
      <c r="K90" s="86">
        <v>143387156</v>
      </c>
      <c r="L90" s="86">
        <v>3164047689</v>
      </c>
      <c r="M90" s="86">
        <v>437260272</v>
      </c>
      <c r="N90" s="86">
        <v>1958028903</v>
      </c>
      <c r="O90" s="87">
        <v>44.04</v>
      </c>
    </row>
    <row r="91" spans="1:15" ht="21" x14ac:dyDescent="0.25">
      <c r="A91" s="84" t="s">
        <v>170</v>
      </c>
      <c r="B91" s="84" t="s">
        <v>1035</v>
      </c>
      <c r="C91" s="85" t="s">
        <v>1036</v>
      </c>
      <c r="D91" s="85" t="s">
        <v>1037</v>
      </c>
      <c r="E91" s="86">
        <v>4186000000</v>
      </c>
      <c r="F91" s="86">
        <v>100000</v>
      </c>
      <c r="G91" s="86">
        <v>259335249</v>
      </c>
      <c r="H91" s="86">
        <v>4445335249</v>
      </c>
      <c r="I91" s="86">
        <v>0</v>
      </c>
      <c r="J91" s="86">
        <v>4445335249</v>
      </c>
      <c r="K91" s="86">
        <v>143387156</v>
      </c>
      <c r="L91" s="86">
        <v>3164047689</v>
      </c>
      <c r="M91" s="86">
        <v>437260272</v>
      </c>
      <c r="N91" s="86">
        <v>1958028903</v>
      </c>
      <c r="O91" s="87">
        <v>44.04</v>
      </c>
    </row>
    <row r="92" spans="1:15" x14ac:dyDescent="0.25">
      <c r="A92" s="84" t="s">
        <v>170</v>
      </c>
      <c r="B92" s="84" t="s">
        <v>845</v>
      </c>
      <c r="C92" s="85" t="s">
        <v>1038</v>
      </c>
      <c r="D92" s="85" t="s">
        <v>1039</v>
      </c>
      <c r="E92" s="86">
        <v>4710756000</v>
      </c>
      <c r="F92" s="86">
        <v>475290</v>
      </c>
      <c r="G92" s="86">
        <v>5740475290</v>
      </c>
      <c r="H92" s="86">
        <v>10451231290</v>
      </c>
      <c r="I92" s="86">
        <v>0</v>
      </c>
      <c r="J92" s="86">
        <v>10451231290</v>
      </c>
      <c r="K92" s="86">
        <v>0</v>
      </c>
      <c r="L92" s="86">
        <v>556686150</v>
      </c>
      <c r="M92" s="86">
        <v>55100000</v>
      </c>
      <c r="N92" s="86">
        <v>396822815</v>
      </c>
      <c r="O92" s="87">
        <v>3.79</v>
      </c>
    </row>
    <row r="93" spans="1:15" x14ac:dyDescent="0.25">
      <c r="A93" s="84" t="s">
        <v>170</v>
      </c>
      <c r="B93" s="84" t="s">
        <v>848</v>
      </c>
      <c r="C93" s="85" t="s">
        <v>1040</v>
      </c>
      <c r="D93" s="85" t="s">
        <v>1041</v>
      </c>
      <c r="E93" s="86">
        <v>4710756000</v>
      </c>
      <c r="F93" s="86">
        <v>475290</v>
      </c>
      <c r="G93" s="86">
        <v>5740475290</v>
      </c>
      <c r="H93" s="86">
        <v>10451231290</v>
      </c>
      <c r="I93" s="86">
        <v>0</v>
      </c>
      <c r="J93" s="86">
        <v>10451231290</v>
      </c>
      <c r="K93" s="86">
        <v>0</v>
      </c>
      <c r="L93" s="86">
        <v>556686150</v>
      </c>
      <c r="M93" s="86">
        <v>55100000</v>
      </c>
      <c r="N93" s="86">
        <v>396822815</v>
      </c>
      <c r="O93" s="87">
        <v>3.79</v>
      </c>
    </row>
    <row r="94" spans="1:15" x14ac:dyDescent="0.25">
      <c r="A94" s="84" t="s">
        <v>170</v>
      </c>
      <c r="B94" s="84" t="s">
        <v>1042</v>
      </c>
      <c r="C94" s="85" t="s">
        <v>1043</v>
      </c>
      <c r="D94" s="85" t="s">
        <v>1044</v>
      </c>
      <c r="E94" s="86">
        <v>4000000000</v>
      </c>
      <c r="F94" s="86">
        <v>0</v>
      </c>
      <c r="G94" s="86">
        <v>5530000000</v>
      </c>
      <c r="H94" s="86">
        <v>9530000000</v>
      </c>
      <c r="I94" s="86">
        <v>0</v>
      </c>
      <c r="J94" s="86">
        <v>9530000000</v>
      </c>
      <c r="K94" s="86">
        <v>0</v>
      </c>
      <c r="L94" s="86">
        <v>30000000</v>
      </c>
      <c r="M94" s="86">
        <v>0</v>
      </c>
      <c r="N94" s="86">
        <v>25000000</v>
      </c>
      <c r="O94" s="87">
        <v>0.26</v>
      </c>
    </row>
    <row r="95" spans="1:15" x14ac:dyDescent="0.25">
      <c r="A95" s="84" t="s">
        <v>170</v>
      </c>
      <c r="B95" s="84" t="s">
        <v>1045</v>
      </c>
      <c r="C95" s="85" t="s">
        <v>1046</v>
      </c>
      <c r="D95" s="85" t="s">
        <v>1047</v>
      </c>
      <c r="E95" s="86">
        <v>4000000000</v>
      </c>
      <c r="F95" s="86">
        <v>0</v>
      </c>
      <c r="G95" s="86">
        <v>5530000000</v>
      </c>
      <c r="H95" s="86">
        <v>9530000000</v>
      </c>
      <c r="I95" s="86">
        <v>0</v>
      </c>
      <c r="J95" s="86">
        <v>9530000000</v>
      </c>
      <c r="K95" s="86">
        <v>0</v>
      </c>
      <c r="L95" s="86">
        <v>30000000</v>
      </c>
      <c r="M95" s="86">
        <v>0</v>
      </c>
      <c r="N95" s="86">
        <v>25000000</v>
      </c>
      <c r="O95" s="87">
        <v>0.26</v>
      </c>
    </row>
    <row r="96" spans="1:15" x14ac:dyDescent="0.25">
      <c r="A96" s="84" t="s">
        <v>170</v>
      </c>
      <c r="B96" s="84" t="s">
        <v>1048</v>
      </c>
      <c r="C96" s="85" t="s">
        <v>1049</v>
      </c>
      <c r="D96" s="85" t="s">
        <v>1050</v>
      </c>
      <c r="E96" s="86">
        <v>710756000</v>
      </c>
      <c r="F96" s="86">
        <v>475290</v>
      </c>
      <c r="G96" s="86">
        <v>210475290</v>
      </c>
      <c r="H96" s="86">
        <v>921231290</v>
      </c>
      <c r="I96" s="86">
        <v>0</v>
      </c>
      <c r="J96" s="86">
        <v>921231290</v>
      </c>
      <c r="K96" s="86">
        <v>0</v>
      </c>
      <c r="L96" s="86">
        <v>526686150</v>
      </c>
      <c r="M96" s="86">
        <v>55100000</v>
      </c>
      <c r="N96" s="86">
        <v>371822815</v>
      </c>
      <c r="O96" s="87">
        <v>40.36</v>
      </c>
    </row>
    <row r="97" spans="1:15" x14ac:dyDescent="0.25">
      <c r="A97" s="84" t="s">
        <v>170</v>
      </c>
      <c r="B97" s="84" t="s">
        <v>1051</v>
      </c>
      <c r="C97" s="85" t="s">
        <v>1052</v>
      </c>
      <c r="D97" s="85" t="s">
        <v>1053</v>
      </c>
      <c r="E97" s="86">
        <v>710756000</v>
      </c>
      <c r="F97" s="86">
        <v>475290</v>
      </c>
      <c r="G97" s="86">
        <v>210475290</v>
      </c>
      <c r="H97" s="86">
        <v>921231290</v>
      </c>
      <c r="I97" s="86">
        <v>0</v>
      </c>
      <c r="J97" s="86">
        <v>921231290</v>
      </c>
      <c r="K97" s="86">
        <v>0</v>
      </c>
      <c r="L97" s="86">
        <v>526686150</v>
      </c>
      <c r="M97" s="86">
        <v>55100000</v>
      </c>
      <c r="N97" s="86">
        <v>371822815</v>
      </c>
      <c r="O97" s="87">
        <v>40.36</v>
      </c>
    </row>
    <row r="98" spans="1:15" ht="15.75" thickBot="1" x14ac:dyDescent="0.3">
      <c r="A98" s="84" t="s">
        <v>170</v>
      </c>
      <c r="B98" s="84" t="s">
        <v>869</v>
      </c>
      <c r="C98" s="89" t="s">
        <v>1054</v>
      </c>
      <c r="D98" s="89" t="s">
        <v>985</v>
      </c>
      <c r="E98" s="90">
        <v>100000000</v>
      </c>
      <c r="F98" s="90">
        <v>-575290</v>
      </c>
      <c r="G98" s="90">
        <v>864411819</v>
      </c>
      <c r="H98" s="90">
        <v>964411819</v>
      </c>
      <c r="I98" s="90">
        <v>0</v>
      </c>
      <c r="J98" s="90">
        <v>964411819</v>
      </c>
      <c r="K98" s="90">
        <v>-6829832</v>
      </c>
      <c r="L98" s="90">
        <v>958157277</v>
      </c>
      <c r="M98" s="90">
        <v>0</v>
      </c>
      <c r="N98" s="90">
        <v>927547795</v>
      </c>
      <c r="O98" s="91">
        <v>96.17</v>
      </c>
    </row>
    <row r="99" spans="1:15" ht="15.75" thickBot="1" x14ac:dyDescent="0.3">
      <c r="A99" s="84" t="s">
        <v>170</v>
      </c>
      <c r="B99" s="84" t="s">
        <v>434</v>
      </c>
      <c r="C99" s="89" t="s">
        <v>435</v>
      </c>
      <c r="D99" s="89" t="s">
        <v>872</v>
      </c>
      <c r="E99" s="90"/>
      <c r="F99" s="98">
        <v>696943660</v>
      </c>
      <c r="G99" s="99">
        <f t="shared" ref="G99" si="0">SUM(E99+F99)</f>
        <v>696943660</v>
      </c>
      <c r="H99" s="90"/>
      <c r="I99" s="90">
        <v>0</v>
      </c>
      <c r="J99" s="90">
        <f>G99</f>
        <v>696943660</v>
      </c>
      <c r="K99" s="90">
        <v>0</v>
      </c>
      <c r="L99" s="90">
        <v>0</v>
      </c>
      <c r="M99" s="90">
        <v>0</v>
      </c>
      <c r="N99" s="90">
        <v>0</v>
      </c>
      <c r="O99" s="9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showGridLines="0" tabSelected="1" topLeftCell="C1" workbookViewId="0">
      <pane xSplit="2" ySplit="13" topLeftCell="E72" activePane="bottomRight" state="frozen"/>
      <selection activeCell="C1" sqref="C1"/>
      <selection pane="topRight" activeCell="E1" sqref="E1"/>
      <selection pane="bottomLeft" activeCell="C14" sqref="C14"/>
      <selection pane="bottomRight" activeCell="D78" sqref="D78:E78"/>
    </sheetView>
  </sheetViews>
  <sheetFormatPr baseColWidth="10" defaultRowHeight="15" x14ac:dyDescent="0.25"/>
  <cols>
    <col min="1" max="4" width="45.71093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58" t="s">
        <v>1055</v>
      </c>
      <c r="B1" s="59" t="s">
        <v>43</v>
      </c>
      <c r="C1" s="60" t="s">
        <v>1056</v>
      </c>
    </row>
    <row r="2" spans="1:15" ht="15" customHeight="1" x14ac:dyDescent="0.35">
      <c r="A2" s="61" t="s">
        <v>219</v>
      </c>
      <c r="B2" s="62"/>
      <c r="C2" s="60"/>
    </row>
    <row r="3" spans="1:15" x14ac:dyDescent="0.25">
      <c r="A3">
        <f>COUNTA(A11:A92)+11</f>
        <v>92</v>
      </c>
      <c r="B3" s="63"/>
    </row>
    <row r="4" spans="1:15" x14ac:dyDescent="0.25">
      <c r="A4" s="64" t="s">
        <v>220</v>
      </c>
      <c r="B4" s="65"/>
      <c r="C4" s="66" t="s">
        <v>47</v>
      </c>
    </row>
    <row r="5" spans="1:15" x14ac:dyDescent="0.25">
      <c r="A5" s="92"/>
      <c r="B5" s="92"/>
      <c r="C5" s="93" t="s">
        <v>0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5" x14ac:dyDescent="0.25">
      <c r="A6" s="70" t="s">
        <v>48</v>
      </c>
      <c r="B6" s="71"/>
      <c r="C6" s="70">
        <v>3</v>
      </c>
      <c r="F6">
        <v>3</v>
      </c>
    </row>
    <row r="7" spans="1:15" x14ac:dyDescent="0.25">
      <c r="A7" s="70" t="s">
        <v>221</v>
      </c>
      <c r="B7" s="70" t="s">
        <v>50</v>
      </c>
      <c r="C7" t="str">
        <f>MID(A8,FIND(" ",A8,15)+1,FIND(":",A8,FIND(" ",A8,15))-FIND(" ",A8,15)-1)</f>
        <v>CB-0103</v>
      </c>
      <c r="D7" t="str">
        <f>MID(B8,23,2)</f>
        <v>09</v>
      </c>
      <c r="E7" s="61" t="s">
        <v>219</v>
      </c>
      <c r="F7" s="61" t="s">
        <v>51</v>
      </c>
      <c r="G7" t="str">
        <f>MID(A8,FIND(" ",A8,14)+1,7)</f>
        <v>CB-0103</v>
      </c>
      <c r="H7" t="s">
        <v>52</v>
      </c>
      <c r="I7" t="str">
        <f>VLOOKUP(A2,[1]Hoja1!$B$6:$R$120,17,FALSE)</f>
        <v>12.</v>
      </c>
    </row>
    <row r="8" spans="1:15" ht="21" x14ac:dyDescent="0.25">
      <c r="A8" s="70" t="s">
        <v>579</v>
      </c>
      <c r="B8" s="70" t="s">
        <v>54</v>
      </c>
      <c r="D8" t="str">
        <f>MID(A7,7,150)</f>
        <v>METROVIVIENDA.</v>
      </c>
      <c r="E8" t="s">
        <v>52</v>
      </c>
    </row>
    <row r="9" spans="1:15" x14ac:dyDescent="0.25">
      <c r="A9" s="70" t="s">
        <v>222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ht="15" customHeight="1" x14ac:dyDescent="0.25">
      <c r="A12" s="95" t="s">
        <v>57</v>
      </c>
      <c r="B12" s="96" t="s">
        <v>58</v>
      </c>
      <c r="C12" s="76" t="s">
        <v>59</v>
      </c>
      <c r="D12" s="77" t="s">
        <v>60</v>
      </c>
      <c r="E12" s="78" t="s">
        <v>580</v>
      </c>
      <c r="F12" s="77" t="s">
        <v>581</v>
      </c>
      <c r="G12" s="77" t="s">
        <v>582</v>
      </c>
      <c r="H12" s="77" t="s">
        <v>583</v>
      </c>
      <c r="I12" s="77" t="s">
        <v>584</v>
      </c>
      <c r="J12" s="78" t="s">
        <v>585</v>
      </c>
      <c r="K12" s="77" t="s">
        <v>586</v>
      </c>
      <c r="L12" s="78" t="s">
        <v>587</v>
      </c>
      <c r="M12" s="97" t="s">
        <v>588</v>
      </c>
      <c r="N12" s="97" t="s">
        <v>589</v>
      </c>
      <c r="O12" s="79" t="s">
        <v>590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591</v>
      </c>
      <c r="F13" s="82" t="s">
        <v>75</v>
      </c>
      <c r="G13" s="82" t="s">
        <v>76</v>
      </c>
      <c r="H13" s="82" t="s">
        <v>592</v>
      </c>
      <c r="I13" s="82" t="s">
        <v>593</v>
      </c>
      <c r="J13" s="82" t="s">
        <v>594</v>
      </c>
      <c r="K13" s="82" t="s">
        <v>595</v>
      </c>
      <c r="L13" s="82" t="s">
        <v>596</v>
      </c>
      <c r="M13" s="82" t="s">
        <v>597</v>
      </c>
      <c r="N13" s="82" t="s">
        <v>598</v>
      </c>
      <c r="O13" s="83" t="s">
        <v>599</v>
      </c>
    </row>
    <row r="14" spans="1:15" x14ac:dyDescent="0.25">
      <c r="A14" s="84" t="s">
        <v>219</v>
      </c>
      <c r="B14" s="84" t="s">
        <v>600</v>
      </c>
      <c r="C14" s="85" t="s">
        <v>601</v>
      </c>
      <c r="D14" s="85" t="s">
        <v>875</v>
      </c>
      <c r="E14" s="86">
        <v>107871842353</v>
      </c>
      <c r="F14" s="86">
        <v>0</v>
      </c>
      <c r="G14" s="86">
        <v>8522295798</v>
      </c>
      <c r="H14" s="86">
        <v>116394138151</v>
      </c>
      <c r="I14" s="86">
        <v>0</v>
      </c>
      <c r="J14" s="86">
        <v>116394138151</v>
      </c>
      <c r="K14" s="86">
        <v>17752247837</v>
      </c>
      <c r="L14" s="86">
        <v>59207494553</v>
      </c>
      <c r="M14" s="86">
        <v>15965701179</v>
      </c>
      <c r="N14" s="86">
        <v>49969227558</v>
      </c>
      <c r="O14" s="87">
        <v>0.28999999999999998</v>
      </c>
    </row>
    <row r="15" spans="1:15" x14ac:dyDescent="0.25">
      <c r="A15" s="84" t="s">
        <v>219</v>
      </c>
      <c r="B15" s="84" t="s">
        <v>604</v>
      </c>
      <c r="C15" s="85" t="s">
        <v>605</v>
      </c>
      <c r="D15" s="85" t="s">
        <v>878</v>
      </c>
      <c r="E15" s="86">
        <v>10424196483</v>
      </c>
      <c r="F15" s="86">
        <v>0</v>
      </c>
      <c r="G15" s="86">
        <v>401728788</v>
      </c>
      <c r="H15" s="86">
        <v>10825925271</v>
      </c>
      <c r="I15" s="86">
        <v>0</v>
      </c>
      <c r="J15" s="86">
        <v>10825925271</v>
      </c>
      <c r="K15" s="86">
        <v>539466277</v>
      </c>
      <c r="L15" s="86">
        <v>6169023287</v>
      </c>
      <c r="M15" s="86">
        <v>592972984</v>
      </c>
      <c r="N15" s="86">
        <v>4924585096</v>
      </c>
      <c r="O15" s="87">
        <v>0.4</v>
      </c>
    </row>
    <row r="16" spans="1:15" x14ac:dyDescent="0.25">
      <c r="A16" s="84" t="s">
        <v>219</v>
      </c>
      <c r="B16" s="84" t="s">
        <v>607</v>
      </c>
      <c r="C16" s="85" t="s">
        <v>608</v>
      </c>
      <c r="D16" s="85" t="s">
        <v>880</v>
      </c>
      <c r="E16" s="86">
        <v>7887527828</v>
      </c>
      <c r="F16" s="86">
        <v>0</v>
      </c>
      <c r="G16" s="86">
        <v>0</v>
      </c>
      <c r="H16" s="86">
        <v>7887527828</v>
      </c>
      <c r="I16" s="86">
        <v>0</v>
      </c>
      <c r="J16" s="86">
        <v>7887527828</v>
      </c>
      <c r="K16" s="86">
        <v>493782284</v>
      </c>
      <c r="L16" s="86">
        <v>4194622914</v>
      </c>
      <c r="M16" s="86">
        <v>510786813</v>
      </c>
      <c r="N16" s="86">
        <v>3444605147</v>
      </c>
      <c r="O16" s="87">
        <v>0.37</v>
      </c>
    </row>
    <row r="17" spans="1:15" x14ac:dyDescent="0.25">
      <c r="A17" s="84" t="s">
        <v>219</v>
      </c>
      <c r="B17" s="84" t="s">
        <v>610</v>
      </c>
      <c r="C17" s="85" t="s">
        <v>611</v>
      </c>
      <c r="D17" s="85" t="s">
        <v>882</v>
      </c>
      <c r="E17" s="86">
        <v>4761505708</v>
      </c>
      <c r="F17" s="86">
        <v>0</v>
      </c>
      <c r="G17" s="86">
        <v>0</v>
      </c>
      <c r="H17" s="86">
        <v>4761505708</v>
      </c>
      <c r="I17" s="86">
        <v>0</v>
      </c>
      <c r="J17" s="86">
        <v>4761505708</v>
      </c>
      <c r="K17" s="86">
        <v>356188940</v>
      </c>
      <c r="L17" s="86">
        <v>2221445033</v>
      </c>
      <c r="M17" s="86">
        <v>356188940</v>
      </c>
      <c r="N17" s="86">
        <v>2221445033</v>
      </c>
      <c r="O17" s="87">
        <v>0.39</v>
      </c>
    </row>
    <row r="18" spans="1:15" x14ac:dyDescent="0.25">
      <c r="A18" s="84" t="s">
        <v>219</v>
      </c>
      <c r="B18" s="84" t="s">
        <v>613</v>
      </c>
      <c r="C18" s="85" t="s">
        <v>614</v>
      </c>
      <c r="D18" s="85" t="s">
        <v>1058</v>
      </c>
      <c r="E18" s="86">
        <v>3038725721</v>
      </c>
      <c r="F18" s="86">
        <v>0</v>
      </c>
      <c r="G18" s="86">
        <v>0</v>
      </c>
      <c r="H18" s="86">
        <v>3038725721</v>
      </c>
      <c r="I18" s="86">
        <v>0</v>
      </c>
      <c r="J18" s="86">
        <v>3038725721</v>
      </c>
      <c r="K18" s="86">
        <v>225666013</v>
      </c>
      <c r="L18" s="86">
        <v>1384680420</v>
      </c>
      <c r="M18" s="86">
        <v>225666013</v>
      </c>
      <c r="N18" s="86">
        <v>1384680420</v>
      </c>
      <c r="O18" s="87">
        <v>0.38</v>
      </c>
    </row>
    <row r="19" spans="1:15" x14ac:dyDescent="0.25">
      <c r="A19" s="84" t="s">
        <v>219</v>
      </c>
      <c r="B19" s="84" t="s">
        <v>616</v>
      </c>
      <c r="C19" s="85" t="s">
        <v>617</v>
      </c>
      <c r="D19" s="85" t="s">
        <v>618</v>
      </c>
      <c r="E19" s="86">
        <v>232576861</v>
      </c>
      <c r="F19" s="86">
        <v>0</v>
      </c>
      <c r="G19" s="86">
        <v>0</v>
      </c>
      <c r="H19" s="86">
        <v>232576861</v>
      </c>
      <c r="I19" s="86">
        <v>0</v>
      </c>
      <c r="J19" s="86">
        <v>232576861</v>
      </c>
      <c r="K19" s="86">
        <v>27392935</v>
      </c>
      <c r="L19" s="86">
        <v>177489443</v>
      </c>
      <c r="M19" s="86">
        <v>27392935</v>
      </c>
      <c r="N19" s="86">
        <v>177489443</v>
      </c>
      <c r="O19" s="87">
        <v>0.65</v>
      </c>
    </row>
    <row r="20" spans="1:15" x14ac:dyDescent="0.25">
      <c r="A20" s="84" t="s">
        <v>219</v>
      </c>
      <c r="B20" s="84" t="s">
        <v>619</v>
      </c>
      <c r="C20" s="85" t="s">
        <v>620</v>
      </c>
      <c r="D20" s="85" t="s">
        <v>1059</v>
      </c>
      <c r="E20" s="86">
        <v>117244348</v>
      </c>
      <c r="F20" s="86">
        <v>0</v>
      </c>
      <c r="G20" s="86">
        <v>0</v>
      </c>
      <c r="H20" s="86">
        <v>117244348</v>
      </c>
      <c r="I20" s="86">
        <v>0</v>
      </c>
      <c r="J20" s="86">
        <v>117244348</v>
      </c>
      <c r="K20" s="86">
        <v>1448163</v>
      </c>
      <c r="L20" s="86">
        <v>8519310</v>
      </c>
      <c r="M20" s="86">
        <v>1448163</v>
      </c>
      <c r="N20" s="86">
        <v>8519310</v>
      </c>
      <c r="O20" s="87">
        <v>0.06</v>
      </c>
    </row>
    <row r="21" spans="1:15" x14ac:dyDescent="0.25">
      <c r="A21" s="84" t="s">
        <v>219</v>
      </c>
      <c r="B21" s="84" t="s">
        <v>622</v>
      </c>
      <c r="C21" s="85" t="s">
        <v>623</v>
      </c>
      <c r="D21" s="85" t="s">
        <v>624</v>
      </c>
      <c r="E21" s="86">
        <v>3205440</v>
      </c>
      <c r="F21" s="86">
        <v>0</v>
      </c>
      <c r="G21" s="86">
        <v>0</v>
      </c>
      <c r="H21" s="86">
        <v>3205440</v>
      </c>
      <c r="I21" s="86">
        <v>0</v>
      </c>
      <c r="J21" s="86">
        <v>3205440</v>
      </c>
      <c r="K21" s="86">
        <v>0</v>
      </c>
      <c r="L21" s="86">
        <v>3204199</v>
      </c>
      <c r="M21" s="86">
        <v>0</v>
      </c>
      <c r="N21" s="86">
        <v>3204199</v>
      </c>
      <c r="O21" s="87">
        <v>1</v>
      </c>
    </row>
    <row r="22" spans="1:15" x14ac:dyDescent="0.25">
      <c r="A22" s="84" t="s">
        <v>219</v>
      </c>
      <c r="B22" s="84" t="s">
        <v>625</v>
      </c>
      <c r="C22" s="85" t="s">
        <v>626</v>
      </c>
      <c r="D22" s="85" t="s">
        <v>627</v>
      </c>
      <c r="E22" s="86">
        <v>2250612</v>
      </c>
      <c r="F22" s="86">
        <v>0</v>
      </c>
      <c r="G22" s="86">
        <v>0</v>
      </c>
      <c r="H22" s="86">
        <v>2250612</v>
      </c>
      <c r="I22" s="86">
        <v>0</v>
      </c>
      <c r="J22" s="86">
        <v>2250612</v>
      </c>
      <c r="K22" s="86">
        <v>0</v>
      </c>
      <c r="L22" s="86">
        <v>2081340</v>
      </c>
      <c r="M22" s="86">
        <v>0</v>
      </c>
      <c r="N22" s="86">
        <v>2081340</v>
      </c>
      <c r="O22" s="87">
        <v>0.92</v>
      </c>
    </row>
    <row r="23" spans="1:15" x14ac:dyDescent="0.25">
      <c r="A23" s="84" t="s">
        <v>219</v>
      </c>
      <c r="B23" s="84" t="s">
        <v>628</v>
      </c>
      <c r="C23" s="85" t="s">
        <v>629</v>
      </c>
      <c r="D23" s="85" t="s">
        <v>1060</v>
      </c>
      <c r="E23" s="86">
        <v>96174716</v>
      </c>
      <c r="F23" s="86">
        <v>0</v>
      </c>
      <c r="G23" s="86">
        <v>0</v>
      </c>
      <c r="H23" s="86">
        <v>96174716</v>
      </c>
      <c r="I23" s="86">
        <v>0</v>
      </c>
      <c r="J23" s="86">
        <v>96174716</v>
      </c>
      <c r="K23" s="86">
        <v>21011124</v>
      </c>
      <c r="L23" s="86">
        <v>60542336</v>
      </c>
      <c r="M23" s="86">
        <v>21011124</v>
      </c>
      <c r="N23" s="86">
        <v>60542336</v>
      </c>
      <c r="O23" s="87">
        <v>0.41</v>
      </c>
    </row>
    <row r="24" spans="1:15" x14ac:dyDescent="0.25">
      <c r="A24" s="84" t="s">
        <v>219</v>
      </c>
      <c r="B24" s="84" t="s">
        <v>889</v>
      </c>
      <c r="C24" s="85" t="s">
        <v>1061</v>
      </c>
      <c r="D24" s="85" t="s">
        <v>1062</v>
      </c>
      <c r="E24" s="86">
        <v>223684165</v>
      </c>
      <c r="F24" s="86">
        <v>0</v>
      </c>
      <c r="G24" s="86">
        <v>0</v>
      </c>
      <c r="H24" s="86">
        <v>223684165</v>
      </c>
      <c r="I24" s="86">
        <v>0</v>
      </c>
      <c r="J24" s="86">
        <v>223684165</v>
      </c>
      <c r="K24" s="86">
        <v>6676028</v>
      </c>
      <c r="L24" s="86">
        <v>127598966</v>
      </c>
      <c r="M24" s="86">
        <v>6676028</v>
      </c>
      <c r="N24" s="86">
        <v>127598966</v>
      </c>
      <c r="O24" s="87">
        <v>0.54</v>
      </c>
    </row>
    <row r="25" spans="1:15" x14ac:dyDescent="0.25">
      <c r="A25" s="84" t="s">
        <v>219</v>
      </c>
      <c r="B25" s="84" t="s">
        <v>634</v>
      </c>
      <c r="C25" s="85" t="s">
        <v>635</v>
      </c>
      <c r="D25" s="85" t="s">
        <v>636</v>
      </c>
      <c r="E25" s="86">
        <v>336721509</v>
      </c>
      <c r="F25" s="86">
        <v>0</v>
      </c>
      <c r="G25" s="86">
        <v>0</v>
      </c>
      <c r="H25" s="86">
        <v>336721509</v>
      </c>
      <c r="I25" s="86">
        <v>0</v>
      </c>
      <c r="J25" s="86">
        <v>336721509</v>
      </c>
      <c r="K25" s="86">
        <v>638944</v>
      </c>
      <c r="L25" s="86">
        <v>12452780</v>
      </c>
      <c r="M25" s="86">
        <v>638944</v>
      </c>
      <c r="N25" s="86">
        <v>12452780</v>
      </c>
      <c r="O25" s="87">
        <v>0.04</v>
      </c>
    </row>
    <row r="26" spans="1:15" x14ac:dyDescent="0.25">
      <c r="A26" s="84" t="s">
        <v>219</v>
      </c>
      <c r="B26" s="84" t="s">
        <v>637</v>
      </c>
      <c r="C26" s="85" t="s">
        <v>638</v>
      </c>
      <c r="D26" s="85" t="s">
        <v>639</v>
      </c>
      <c r="E26" s="86">
        <v>161626318</v>
      </c>
      <c r="F26" s="86">
        <v>0</v>
      </c>
      <c r="G26" s="86">
        <v>0</v>
      </c>
      <c r="H26" s="86">
        <v>161626318</v>
      </c>
      <c r="I26" s="86">
        <v>0</v>
      </c>
      <c r="J26" s="86">
        <v>161626318</v>
      </c>
      <c r="K26" s="86">
        <v>11472220</v>
      </c>
      <c r="L26" s="86">
        <v>70117056</v>
      </c>
      <c r="M26" s="86">
        <v>11472220</v>
      </c>
      <c r="N26" s="86">
        <v>70117056</v>
      </c>
      <c r="O26" s="87">
        <v>0.36</v>
      </c>
    </row>
    <row r="27" spans="1:15" x14ac:dyDescent="0.25">
      <c r="A27" s="84" t="s">
        <v>219</v>
      </c>
      <c r="B27" s="84" t="s">
        <v>640</v>
      </c>
      <c r="C27" s="85" t="s">
        <v>641</v>
      </c>
      <c r="D27" s="85" t="s">
        <v>642</v>
      </c>
      <c r="E27" s="86">
        <v>282414208</v>
      </c>
      <c r="F27" s="86">
        <v>0</v>
      </c>
      <c r="G27" s="86">
        <v>0</v>
      </c>
      <c r="H27" s="86">
        <v>282414208</v>
      </c>
      <c r="I27" s="86">
        <v>0</v>
      </c>
      <c r="J27" s="86">
        <v>282414208</v>
      </c>
      <c r="K27" s="86">
        <v>31290779</v>
      </c>
      <c r="L27" s="86">
        <v>204142858</v>
      </c>
      <c r="M27" s="86">
        <v>31290779</v>
      </c>
      <c r="N27" s="86">
        <v>204142858</v>
      </c>
      <c r="O27" s="87">
        <v>0.61</v>
      </c>
    </row>
    <row r="28" spans="1:15" x14ac:dyDescent="0.25">
      <c r="A28" s="84" t="s">
        <v>219</v>
      </c>
      <c r="B28" s="84" t="s">
        <v>643</v>
      </c>
      <c r="C28" s="85" t="s">
        <v>644</v>
      </c>
      <c r="D28" s="85" t="s">
        <v>645</v>
      </c>
      <c r="E28" s="86">
        <v>16881810</v>
      </c>
      <c r="F28" s="86">
        <v>0</v>
      </c>
      <c r="G28" s="86">
        <v>0</v>
      </c>
      <c r="H28" s="86">
        <v>16881810</v>
      </c>
      <c r="I28" s="86">
        <v>0</v>
      </c>
      <c r="J28" s="86">
        <v>16881810</v>
      </c>
      <c r="K28" s="86">
        <v>994106</v>
      </c>
      <c r="L28" s="86">
        <v>6081777</v>
      </c>
      <c r="M28" s="86">
        <v>994106</v>
      </c>
      <c r="N28" s="86">
        <v>6081777</v>
      </c>
      <c r="O28" s="87">
        <v>0.3</v>
      </c>
    </row>
    <row r="29" spans="1:15" x14ac:dyDescent="0.25">
      <c r="A29" s="84" t="s">
        <v>219</v>
      </c>
      <c r="B29" s="84" t="s">
        <v>646</v>
      </c>
      <c r="C29" s="85" t="s">
        <v>647</v>
      </c>
      <c r="D29" s="85" t="s">
        <v>648</v>
      </c>
      <c r="E29" s="86">
        <v>100000000</v>
      </c>
      <c r="F29" s="86">
        <v>0</v>
      </c>
      <c r="G29" s="86">
        <v>0</v>
      </c>
      <c r="H29" s="86">
        <v>100000000</v>
      </c>
      <c r="I29" s="86">
        <v>0</v>
      </c>
      <c r="J29" s="86">
        <v>100000000</v>
      </c>
      <c r="K29" s="86">
        <v>1591674</v>
      </c>
      <c r="L29" s="86">
        <v>31183789</v>
      </c>
      <c r="M29" s="86">
        <v>1591674</v>
      </c>
      <c r="N29" s="86">
        <v>31183789</v>
      </c>
      <c r="O29" s="87">
        <v>0.3</v>
      </c>
    </row>
    <row r="30" spans="1:15" x14ac:dyDescent="0.25">
      <c r="A30" s="84" t="s">
        <v>219</v>
      </c>
      <c r="B30" s="84" t="s">
        <v>652</v>
      </c>
      <c r="C30" s="85" t="s">
        <v>653</v>
      </c>
      <c r="D30" s="85" t="s">
        <v>1063</v>
      </c>
      <c r="E30" s="86">
        <v>150000000</v>
      </c>
      <c r="F30" s="86">
        <v>0</v>
      </c>
      <c r="G30" s="86">
        <v>0</v>
      </c>
      <c r="H30" s="86">
        <v>150000000</v>
      </c>
      <c r="I30" s="86">
        <v>0</v>
      </c>
      <c r="J30" s="86">
        <v>150000000</v>
      </c>
      <c r="K30" s="86">
        <v>28006954</v>
      </c>
      <c r="L30" s="86">
        <v>133350759</v>
      </c>
      <c r="M30" s="86">
        <v>28006954</v>
      </c>
      <c r="N30" s="86">
        <v>133350759</v>
      </c>
      <c r="O30" s="87">
        <v>0.7</v>
      </c>
    </row>
    <row r="31" spans="1:15" x14ac:dyDescent="0.25">
      <c r="A31" s="84" t="s">
        <v>219</v>
      </c>
      <c r="B31" s="84" t="s">
        <v>655</v>
      </c>
      <c r="C31" s="85" t="s">
        <v>656</v>
      </c>
      <c r="D31" s="85" t="s">
        <v>905</v>
      </c>
      <c r="E31" s="86">
        <v>1846834237</v>
      </c>
      <c r="F31" s="86">
        <v>0</v>
      </c>
      <c r="G31" s="86">
        <v>0</v>
      </c>
      <c r="H31" s="86">
        <v>1846834237</v>
      </c>
      <c r="I31" s="86">
        <v>0</v>
      </c>
      <c r="J31" s="86">
        <v>1846834237</v>
      </c>
      <c r="K31" s="86">
        <v>75823140</v>
      </c>
      <c r="L31" s="86">
        <v>1446838436</v>
      </c>
      <c r="M31" s="86">
        <v>92827669</v>
      </c>
      <c r="N31" s="86">
        <v>696820669</v>
      </c>
      <c r="O31" s="87">
        <v>0.33</v>
      </c>
    </row>
    <row r="32" spans="1:15" x14ac:dyDescent="0.25">
      <c r="A32" s="84" t="s">
        <v>219</v>
      </c>
      <c r="B32" s="84" t="s">
        <v>658</v>
      </c>
      <c r="C32" s="85" t="s">
        <v>659</v>
      </c>
      <c r="D32" s="85" t="s">
        <v>660</v>
      </c>
      <c r="E32" s="86">
        <v>1489082115</v>
      </c>
      <c r="F32" s="86">
        <v>0</v>
      </c>
      <c r="G32" s="86">
        <v>0</v>
      </c>
      <c r="H32" s="86">
        <v>1489082115</v>
      </c>
      <c r="I32" s="86">
        <v>0</v>
      </c>
      <c r="J32" s="86">
        <v>1489082115</v>
      </c>
      <c r="K32" s="86">
        <v>74293744</v>
      </c>
      <c r="L32" s="86">
        <v>1174393207</v>
      </c>
      <c r="M32" s="86">
        <v>70486512</v>
      </c>
      <c r="N32" s="86">
        <v>553861154</v>
      </c>
      <c r="O32" s="87">
        <v>0.32</v>
      </c>
    </row>
    <row r="33" spans="1:15" x14ac:dyDescent="0.25">
      <c r="A33" s="84" t="s">
        <v>219</v>
      </c>
      <c r="B33" s="84" t="s">
        <v>907</v>
      </c>
      <c r="C33" s="85" t="s">
        <v>1064</v>
      </c>
      <c r="D33" s="85" t="s">
        <v>1065</v>
      </c>
      <c r="E33" s="86">
        <v>343192122</v>
      </c>
      <c r="F33" s="86">
        <v>0</v>
      </c>
      <c r="G33" s="86">
        <v>0</v>
      </c>
      <c r="H33" s="86">
        <v>343192122</v>
      </c>
      <c r="I33" s="86">
        <v>0</v>
      </c>
      <c r="J33" s="86">
        <v>343192122</v>
      </c>
      <c r="K33" s="86">
        <v>0</v>
      </c>
      <c r="L33" s="86">
        <v>264424729</v>
      </c>
      <c r="M33" s="86">
        <v>20811761</v>
      </c>
      <c r="N33" s="86">
        <v>134939015</v>
      </c>
      <c r="O33" s="87">
        <v>0.33</v>
      </c>
    </row>
    <row r="34" spans="1:15" x14ac:dyDescent="0.25">
      <c r="A34" s="84" t="s">
        <v>219</v>
      </c>
      <c r="B34" s="84" t="s">
        <v>661</v>
      </c>
      <c r="C34" s="85" t="s">
        <v>662</v>
      </c>
      <c r="D34" s="85" t="s">
        <v>1066</v>
      </c>
      <c r="E34" s="86">
        <v>14560000</v>
      </c>
      <c r="F34" s="86">
        <v>0</v>
      </c>
      <c r="G34" s="86">
        <v>0</v>
      </c>
      <c r="H34" s="86">
        <v>14560000</v>
      </c>
      <c r="I34" s="86">
        <v>0</v>
      </c>
      <c r="J34" s="86">
        <v>14560000</v>
      </c>
      <c r="K34" s="86">
        <v>1529396</v>
      </c>
      <c r="L34" s="86">
        <v>8020500</v>
      </c>
      <c r="M34" s="86">
        <v>1529396</v>
      </c>
      <c r="N34" s="86">
        <v>8020500</v>
      </c>
      <c r="O34" s="87">
        <v>0.45</v>
      </c>
    </row>
    <row r="35" spans="1:15" x14ac:dyDescent="0.25">
      <c r="A35" s="84" t="s">
        <v>219</v>
      </c>
      <c r="B35" s="84" t="s">
        <v>1067</v>
      </c>
      <c r="C35" s="85" t="s">
        <v>1068</v>
      </c>
      <c r="D35" s="85" t="s">
        <v>1069</v>
      </c>
      <c r="E35" s="86">
        <v>14560000</v>
      </c>
      <c r="F35" s="86">
        <v>0</v>
      </c>
      <c r="G35" s="86">
        <v>0</v>
      </c>
      <c r="H35" s="86">
        <v>14560000</v>
      </c>
      <c r="I35" s="86">
        <v>0</v>
      </c>
      <c r="J35" s="86">
        <v>14560000</v>
      </c>
      <c r="K35" s="86">
        <v>1529396</v>
      </c>
      <c r="L35" s="86">
        <v>8020500</v>
      </c>
      <c r="M35" s="86">
        <v>1529396</v>
      </c>
      <c r="N35" s="86">
        <v>8020500</v>
      </c>
      <c r="O35" s="87">
        <v>0.45</v>
      </c>
    </row>
    <row r="36" spans="1:15" x14ac:dyDescent="0.25">
      <c r="A36" s="84" t="s">
        <v>219</v>
      </c>
      <c r="B36" s="84" t="s">
        <v>664</v>
      </c>
      <c r="C36" s="85" t="s">
        <v>665</v>
      </c>
      <c r="D36" s="85" t="s">
        <v>913</v>
      </c>
      <c r="E36" s="86">
        <v>1279187883</v>
      </c>
      <c r="F36" s="86">
        <v>0</v>
      </c>
      <c r="G36" s="86">
        <v>0</v>
      </c>
      <c r="H36" s="86">
        <v>1279187883</v>
      </c>
      <c r="I36" s="86">
        <v>0</v>
      </c>
      <c r="J36" s="86">
        <v>1279187883</v>
      </c>
      <c r="K36" s="86">
        <v>61770204</v>
      </c>
      <c r="L36" s="86">
        <v>526339445</v>
      </c>
      <c r="M36" s="86">
        <v>61770204</v>
      </c>
      <c r="N36" s="86">
        <v>526339445</v>
      </c>
      <c r="O36" s="87">
        <v>0.36</v>
      </c>
    </row>
    <row r="37" spans="1:15" x14ac:dyDescent="0.25">
      <c r="A37" s="84" t="s">
        <v>219</v>
      </c>
      <c r="B37" s="84" t="s">
        <v>667</v>
      </c>
      <c r="C37" s="85" t="s">
        <v>668</v>
      </c>
      <c r="D37" s="85" t="s">
        <v>1070</v>
      </c>
      <c r="E37" s="86">
        <v>734538360</v>
      </c>
      <c r="F37" s="86">
        <v>0</v>
      </c>
      <c r="G37" s="86">
        <v>0</v>
      </c>
      <c r="H37" s="86">
        <v>734538360</v>
      </c>
      <c r="I37" s="86">
        <v>0</v>
      </c>
      <c r="J37" s="86">
        <v>734538360</v>
      </c>
      <c r="K37" s="86">
        <v>34476213</v>
      </c>
      <c r="L37" s="86">
        <v>315654698</v>
      </c>
      <c r="M37" s="86">
        <v>34476213</v>
      </c>
      <c r="N37" s="86">
        <v>315654698</v>
      </c>
      <c r="O37" s="87">
        <v>0.38</v>
      </c>
    </row>
    <row r="38" spans="1:15" x14ac:dyDescent="0.25">
      <c r="A38" s="84" t="s">
        <v>219</v>
      </c>
      <c r="B38" s="84" t="s">
        <v>670</v>
      </c>
      <c r="C38" s="85" t="s">
        <v>671</v>
      </c>
      <c r="D38" s="85" t="s">
        <v>1071</v>
      </c>
      <c r="E38" s="86">
        <v>60000000</v>
      </c>
      <c r="F38" s="86">
        <v>0</v>
      </c>
      <c r="G38" s="86">
        <v>0</v>
      </c>
      <c r="H38" s="86">
        <v>60000000</v>
      </c>
      <c r="I38" s="86">
        <v>0</v>
      </c>
      <c r="J38" s="86">
        <v>60000000</v>
      </c>
      <c r="K38" s="86">
        <v>105813</v>
      </c>
      <c r="L38" s="86">
        <v>13739114</v>
      </c>
      <c r="M38" s="86">
        <v>105813</v>
      </c>
      <c r="N38" s="86">
        <v>13739114</v>
      </c>
      <c r="O38" s="87">
        <v>0.23</v>
      </c>
    </row>
    <row r="39" spans="1:15" x14ac:dyDescent="0.25">
      <c r="A39" s="84" t="s">
        <v>219</v>
      </c>
      <c r="B39" s="84" t="s">
        <v>673</v>
      </c>
      <c r="C39" s="85" t="s">
        <v>674</v>
      </c>
      <c r="D39" s="85" t="s">
        <v>675</v>
      </c>
      <c r="E39" s="86">
        <v>366000000</v>
      </c>
      <c r="F39" s="86">
        <v>0</v>
      </c>
      <c r="G39" s="86">
        <v>0</v>
      </c>
      <c r="H39" s="86">
        <v>366000000</v>
      </c>
      <c r="I39" s="86">
        <v>0</v>
      </c>
      <c r="J39" s="86">
        <v>366000000</v>
      </c>
      <c r="K39" s="86">
        <v>14325100</v>
      </c>
      <c r="L39" s="86">
        <v>143988700</v>
      </c>
      <c r="M39" s="86">
        <v>14325100</v>
      </c>
      <c r="N39" s="86">
        <v>143988700</v>
      </c>
      <c r="O39" s="87">
        <v>0.35</v>
      </c>
    </row>
    <row r="40" spans="1:15" x14ac:dyDescent="0.25">
      <c r="A40" s="84" t="s">
        <v>219</v>
      </c>
      <c r="B40" s="84" t="s">
        <v>676</v>
      </c>
      <c r="C40" s="85" t="s">
        <v>677</v>
      </c>
      <c r="D40" s="85" t="s">
        <v>678</v>
      </c>
      <c r="E40" s="86">
        <v>141675210</v>
      </c>
      <c r="F40" s="86">
        <v>0</v>
      </c>
      <c r="G40" s="86">
        <v>0</v>
      </c>
      <c r="H40" s="86">
        <v>141675210</v>
      </c>
      <c r="I40" s="86">
        <v>0</v>
      </c>
      <c r="J40" s="86">
        <v>141675210</v>
      </c>
      <c r="K40" s="86">
        <v>11364700</v>
      </c>
      <c r="L40" s="86">
        <v>79828284</v>
      </c>
      <c r="M40" s="86">
        <v>11364700</v>
      </c>
      <c r="N40" s="86">
        <v>79828284</v>
      </c>
      <c r="O40" s="87">
        <v>0.48</v>
      </c>
    </row>
    <row r="41" spans="1:15" x14ac:dyDescent="0.25">
      <c r="A41" s="84" t="s">
        <v>219</v>
      </c>
      <c r="B41" s="84" t="s">
        <v>679</v>
      </c>
      <c r="C41" s="85" t="s">
        <v>680</v>
      </c>
      <c r="D41" s="85" t="s">
        <v>1072</v>
      </c>
      <c r="E41" s="86">
        <v>166863150</v>
      </c>
      <c r="F41" s="86">
        <v>0</v>
      </c>
      <c r="G41" s="86">
        <v>0</v>
      </c>
      <c r="H41" s="86">
        <v>166863150</v>
      </c>
      <c r="I41" s="86">
        <v>0</v>
      </c>
      <c r="J41" s="86">
        <v>166863150</v>
      </c>
      <c r="K41" s="86">
        <v>8680600</v>
      </c>
      <c r="L41" s="86">
        <v>78098600</v>
      </c>
      <c r="M41" s="86">
        <v>8680600</v>
      </c>
      <c r="N41" s="86">
        <v>78098600</v>
      </c>
      <c r="O41" s="87">
        <v>0.42</v>
      </c>
    </row>
    <row r="42" spans="1:15" x14ac:dyDescent="0.25">
      <c r="A42" s="84" t="s">
        <v>219</v>
      </c>
      <c r="B42" s="84" t="s">
        <v>682</v>
      </c>
      <c r="C42" s="85" t="s">
        <v>683</v>
      </c>
      <c r="D42" s="85" t="s">
        <v>1073</v>
      </c>
      <c r="E42" s="86">
        <v>544649523</v>
      </c>
      <c r="F42" s="86">
        <v>0</v>
      </c>
      <c r="G42" s="86">
        <v>0</v>
      </c>
      <c r="H42" s="86">
        <v>544649523</v>
      </c>
      <c r="I42" s="86">
        <v>0</v>
      </c>
      <c r="J42" s="86">
        <v>544649523</v>
      </c>
      <c r="K42" s="86">
        <v>27293991</v>
      </c>
      <c r="L42" s="86">
        <v>210684747</v>
      </c>
      <c r="M42" s="86">
        <v>27293991</v>
      </c>
      <c r="N42" s="86">
        <v>210684747</v>
      </c>
      <c r="O42" s="87">
        <v>0.34</v>
      </c>
    </row>
    <row r="43" spans="1:15" x14ac:dyDescent="0.25">
      <c r="A43" s="84" t="s">
        <v>219</v>
      </c>
      <c r="B43" s="84" t="s">
        <v>685</v>
      </c>
      <c r="C43" s="85" t="s">
        <v>686</v>
      </c>
      <c r="D43" s="85" t="s">
        <v>1074</v>
      </c>
      <c r="E43" s="86">
        <v>349467336</v>
      </c>
      <c r="F43" s="86">
        <v>0</v>
      </c>
      <c r="G43" s="86">
        <v>0</v>
      </c>
      <c r="H43" s="86">
        <v>349467336</v>
      </c>
      <c r="I43" s="86">
        <v>0</v>
      </c>
      <c r="J43" s="86">
        <v>349467336</v>
      </c>
      <c r="K43" s="86">
        <v>8329564</v>
      </c>
      <c r="L43" s="86">
        <v>78188133</v>
      </c>
      <c r="M43" s="86">
        <v>8329564</v>
      </c>
      <c r="N43" s="86">
        <v>78188133</v>
      </c>
      <c r="O43" s="87">
        <v>0.2</v>
      </c>
    </row>
    <row r="44" spans="1:15" x14ac:dyDescent="0.25">
      <c r="A44" s="84" t="s">
        <v>219</v>
      </c>
      <c r="B44" s="84" t="s">
        <v>688</v>
      </c>
      <c r="C44" s="85" t="s">
        <v>689</v>
      </c>
      <c r="D44" s="85" t="s">
        <v>690</v>
      </c>
      <c r="E44" s="86">
        <v>83249427</v>
      </c>
      <c r="F44" s="86">
        <v>0</v>
      </c>
      <c r="G44" s="86">
        <v>0</v>
      </c>
      <c r="H44" s="86">
        <v>83249427</v>
      </c>
      <c r="I44" s="86">
        <v>0</v>
      </c>
      <c r="J44" s="86">
        <v>83249427</v>
      </c>
      <c r="K44" s="86">
        <v>9958600</v>
      </c>
      <c r="L44" s="86">
        <v>64875400</v>
      </c>
      <c r="M44" s="86">
        <v>9958600</v>
      </c>
      <c r="N44" s="86">
        <v>64875400</v>
      </c>
      <c r="O44" s="87">
        <v>0.66</v>
      </c>
    </row>
    <row r="45" spans="1:15" x14ac:dyDescent="0.25">
      <c r="A45" s="84" t="s">
        <v>219</v>
      </c>
      <c r="B45" s="84" t="s">
        <v>691</v>
      </c>
      <c r="C45" s="85" t="s">
        <v>692</v>
      </c>
      <c r="D45" s="85" t="s">
        <v>693</v>
      </c>
      <c r="E45" s="86">
        <v>19542350</v>
      </c>
      <c r="F45" s="86">
        <v>0</v>
      </c>
      <c r="G45" s="86">
        <v>0</v>
      </c>
      <c r="H45" s="86">
        <v>19542350</v>
      </c>
      <c r="I45" s="86">
        <v>0</v>
      </c>
      <c r="J45" s="86">
        <v>19542350</v>
      </c>
      <c r="K45" s="86">
        <v>1013727</v>
      </c>
      <c r="L45" s="86">
        <v>8677914</v>
      </c>
      <c r="M45" s="86">
        <v>1013727</v>
      </c>
      <c r="N45" s="86">
        <v>8677914</v>
      </c>
      <c r="O45" s="87">
        <v>0.39</v>
      </c>
    </row>
    <row r="46" spans="1:15" x14ac:dyDescent="0.25">
      <c r="A46" s="84" t="s">
        <v>219</v>
      </c>
      <c r="B46" s="84" t="s">
        <v>694</v>
      </c>
      <c r="C46" s="85" t="s">
        <v>695</v>
      </c>
      <c r="D46" s="85" t="s">
        <v>696</v>
      </c>
      <c r="E46" s="86">
        <v>55434245</v>
      </c>
      <c r="F46" s="86">
        <v>0</v>
      </c>
      <c r="G46" s="86">
        <v>0</v>
      </c>
      <c r="H46" s="86">
        <v>55434245</v>
      </c>
      <c r="I46" s="86">
        <v>0</v>
      </c>
      <c r="J46" s="86">
        <v>55434245</v>
      </c>
      <c r="K46" s="86">
        <v>4795300</v>
      </c>
      <c r="L46" s="86">
        <v>35365000</v>
      </c>
      <c r="M46" s="86">
        <v>4795300</v>
      </c>
      <c r="N46" s="86">
        <v>35365000</v>
      </c>
      <c r="O46" s="87">
        <v>0.55000000000000004</v>
      </c>
    </row>
    <row r="47" spans="1:15" x14ac:dyDescent="0.25">
      <c r="A47" s="84" t="s">
        <v>219</v>
      </c>
      <c r="B47" s="84" t="s">
        <v>697</v>
      </c>
      <c r="C47" s="85" t="s">
        <v>698</v>
      </c>
      <c r="D47" s="85" t="s">
        <v>699</v>
      </c>
      <c r="E47" s="86">
        <v>36956165</v>
      </c>
      <c r="F47" s="86">
        <v>0</v>
      </c>
      <c r="G47" s="86">
        <v>0</v>
      </c>
      <c r="H47" s="86">
        <v>36956165</v>
      </c>
      <c r="I47" s="86">
        <v>0</v>
      </c>
      <c r="J47" s="86">
        <v>36956165</v>
      </c>
      <c r="K47" s="86">
        <v>3196800</v>
      </c>
      <c r="L47" s="86">
        <v>23578300</v>
      </c>
      <c r="M47" s="86">
        <v>3196800</v>
      </c>
      <c r="N47" s="86">
        <v>23578300</v>
      </c>
      <c r="O47" s="87">
        <v>0.55000000000000004</v>
      </c>
    </row>
    <row r="48" spans="1:15" x14ac:dyDescent="0.25">
      <c r="A48" s="84" t="s">
        <v>219</v>
      </c>
      <c r="B48" s="84" t="s">
        <v>700</v>
      </c>
      <c r="C48" s="85" t="s">
        <v>701</v>
      </c>
      <c r="D48" s="85" t="s">
        <v>935</v>
      </c>
      <c r="E48" s="86">
        <v>1935870000</v>
      </c>
      <c r="F48" s="86">
        <v>0</v>
      </c>
      <c r="G48" s="86">
        <v>0</v>
      </c>
      <c r="H48" s="86">
        <v>1935870000</v>
      </c>
      <c r="I48" s="86">
        <v>0</v>
      </c>
      <c r="J48" s="86">
        <v>1935870000</v>
      </c>
      <c r="K48" s="86">
        <v>45683993</v>
      </c>
      <c r="L48" s="86">
        <v>1017255085</v>
      </c>
      <c r="M48" s="86">
        <v>43904222</v>
      </c>
      <c r="N48" s="86">
        <v>775265504</v>
      </c>
      <c r="O48" s="87">
        <v>0.38</v>
      </c>
    </row>
    <row r="49" spans="1:15" x14ac:dyDescent="0.25">
      <c r="A49" s="84" t="s">
        <v>219</v>
      </c>
      <c r="B49" s="84" t="s">
        <v>703</v>
      </c>
      <c r="C49" s="85" t="s">
        <v>704</v>
      </c>
      <c r="D49" s="85" t="s">
        <v>1075</v>
      </c>
      <c r="E49" s="86">
        <v>300840000</v>
      </c>
      <c r="F49" s="86">
        <v>0</v>
      </c>
      <c r="G49" s="86">
        <v>0</v>
      </c>
      <c r="H49" s="86">
        <v>300840000</v>
      </c>
      <c r="I49" s="86">
        <v>0</v>
      </c>
      <c r="J49" s="86">
        <v>300840000</v>
      </c>
      <c r="K49" s="86">
        <v>180400</v>
      </c>
      <c r="L49" s="86">
        <v>16006006</v>
      </c>
      <c r="M49" s="86">
        <v>180400</v>
      </c>
      <c r="N49" s="86">
        <v>13006006</v>
      </c>
      <c r="O49" s="87">
        <v>0.04</v>
      </c>
    </row>
    <row r="50" spans="1:15" x14ac:dyDescent="0.25">
      <c r="A50" s="84" t="s">
        <v>219</v>
      </c>
      <c r="B50" s="84" t="s">
        <v>706</v>
      </c>
      <c r="C50" s="85" t="s">
        <v>707</v>
      </c>
      <c r="D50" s="85" t="s">
        <v>708</v>
      </c>
      <c r="E50" s="86">
        <v>10400000</v>
      </c>
      <c r="F50" s="86">
        <v>0</v>
      </c>
      <c r="G50" s="86">
        <v>0</v>
      </c>
      <c r="H50" s="86">
        <v>10400000</v>
      </c>
      <c r="I50" s="86">
        <v>0</v>
      </c>
      <c r="J50" s="86">
        <v>10400000</v>
      </c>
      <c r="K50" s="86">
        <v>0</v>
      </c>
      <c r="L50" s="86">
        <v>8857605</v>
      </c>
      <c r="M50" s="86">
        <v>0</v>
      </c>
      <c r="N50" s="86">
        <v>8857605</v>
      </c>
      <c r="O50" s="87">
        <v>0.85</v>
      </c>
    </row>
    <row r="51" spans="1:15" x14ac:dyDescent="0.25">
      <c r="A51" s="84" t="s">
        <v>219</v>
      </c>
      <c r="B51" s="84" t="s">
        <v>709</v>
      </c>
      <c r="C51" s="85" t="s">
        <v>710</v>
      </c>
      <c r="D51" s="85" t="s">
        <v>711</v>
      </c>
      <c r="E51" s="86">
        <v>129000000</v>
      </c>
      <c r="F51" s="86">
        <v>0</v>
      </c>
      <c r="G51" s="86">
        <v>0</v>
      </c>
      <c r="H51" s="86">
        <v>129000000</v>
      </c>
      <c r="I51" s="86">
        <v>0</v>
      </c>
      <c r="J51" s="86">
        <v>129000000</v>
      </c>
      <c r="K51" s="86">
        <v>180400</v>
      </c>
      <c r="L51" s="86">
        <v>3661201</v>
      </c>
      <c r="M51" s="86">
        <v>180400</v>
      </c>
      <c r="N51" s="86">
        <v>3661201</v>
      </c>
      <c r="O51" s="87">
        <v>0.03</v>
      </c>
    </row>
    <row r="52" spans="1:15" x14ac:dyDescent="0.25">
      <c r="A52" s="84" t="s">
        <v>219</v>
      </c>
      <c r="B52" s="84" t="s">
        <v>712</v>
      </c>
      <c r="C52" s="85" t="s">
        <v>713</v>
      </c>
      <c r="D52" s="85" t="s">
        <v>714</v>
      </c>
      <c r="E52" s="86">
        <v>153440000</v>
      </c>
      <c r="F52" s="86">
        <v>0</v>
      </c>
      <c r="G52" s="86">
        <v>0</v>
      </c>
      <c r="H52" s="86">
        <v>153440000</v>
      </c>
      <c r="I52" s="86">
        <v>0</v>
      </c>
      <c r="J52" s="86">
        <v>153440000</v>
      </c>
      <c r="K52" s="86">
        <v>0</v>
      </c>
      <c r="L52" s="86">
        <v>3487200</v>
      </c>
      <c r="M52" s="86">
        <v>0</v>
      </c>
      <c r="N52" s="86">
        <v>487200</v>
      </c>
      <c r="O52" s="87">
        <v>0</v>
      </c>
    </row>
    <row r="53" spans="1:15" x14ac:dyDescent="0.25">
      <c r="A53" s="84" t="s">
        <v>219</v>
      </c>
      <c r="B53" s="84" t="s">
        <v>715</v>
      </c>
      <c r="C53" s="85" t="s">
        <v>716</v>
      </c>
      <c r="D53" s="85" t="s">
        <v>717</v>
      </c>
      <c r="E53" s="86">
        <v>8000000</v>
      </c>
      <c r="F53" s="86">
        <v>0</v>
      </c>
      <c r="G53" s="86">
        <v>0</v>
      </c>
      <c r="H53" s="86">
        <v>8000000</v>
      </c>
      <c r="I53" s="86">
        <v>0</v>
      </c>
      <c r="J53" s="86">
        <v>8000000</v>
      </c>
      <c r="K53" s="86">
        <v>0</v>
      </c>
      <c r="L53" s="86">
        <v>0</v>
      </c>
      <c r="M53" s="86">
        <v>0</v>
      </c>
      <c r="N53" s="86">
        <v>0</v>
      </c>
      <c r="O53" s="87">
        <v>0</v>
      </c>
    </row>
    <row r="54" spans="1:15" x14ac:dyDescent="0.25">
      <c r="A54" s="84" t="s">
        <v>219</v>
      </c>
      <c r="B54" s="84" t="s">
        <v>718</v>
      </c>
      <c r="C54" s="85" t="s">
        <v>719</v>
      </c>
      <c r="D54" s="85" t="s">
        <v>1076</v>
      </c>
      <c r="E54" s="86">
        <v>1240380000</v>
      </c>
      <c r="F54" s="86">
        <v>0</v>
      </c>
      <c r="G54" s="86">
        <v>0</v>
      </c>
      <c r="H54" s="86">
        <v>1240380000</v>
      </c>
      <c r="I54" s="86">
        <v>0</v>
      </c>
      <c r="J54" s="86">
        <v>1240380000</v>
      </c>
      <c r="K54" s="86">
        <v>34931327</v>
      </c>
      <c r="L54" s="86">
        <v>688178818</v>
      </c>
      <c r="M54" s="86">
        <v>33151556</v>
      </c>
      <c r="N54" s="86">
        <v>449190237</v>
      </c>
      <c r="O54" s="87">
        <v>0.34</v>
      </c>
    </row>
    <row r="55" spans="1:15" x14ac:dyDescent="0.25">
      <c r="A55" s="84" t="s">
        <v>219</v>
      </c>
      <c r="B55" s="84" t="s">
        <v>721</v>
      </c>
      <c r="C55" s="85" t="s">
        <v>722</v>
      </c>
      <c r="D55" s="85" t="s">
        <v>723</v>
      </c>
      <c r="E55" s="86">
        <v>35000000</v>
      </c>
      <c r="F55" s="86">
        <v>0</v>
      </c>
      <c r="G55" s="86">
        <v>0</v>
      </c>
      <c r="H55" s="86">
        <v>35000000</v>
      </c>
      <c r="I55" s="86">
        <v>0</v>
      </c>
      <c r="J55" s="86">
        <v>35000000</v>
      </c>
      <c r="K55" s="86">
        <v>638640</v>
      </c>
      <c r="L55" s="86">
        <v>2276346</v>
      </c>
      <c r="M55" s="86">
        <v>638640</v>
      </c>
      <c r="N55" s="86">
        <v>2276346</v>
      </c>
      <c r="O55" s="87">
        <v>0.05</v>
      </c>
    </row>
    <row r="56" spans="1:15" x14ac:dyDescent="0.25">
      <c r="A56" s="84" t="s">
        <v>219</v>
      </c>
      <c r="B56" s="84" t="s">
        <v>724</v>
      </c>
      <c r="C56" s="85" t="s">
        <v>725</v>
      </c>
      <c r="D56" s="85" t="s">
        <v>726</v>
      </c>
      <c r="E56" s="86">
        <v>165860000</v>
      </c>
      <c r="F56" s="86">
        <v>0</v>
      </c>
      <c r="G56" s="86">
        <v>0</v>
      </c>
      <c r="H56" s="86">
        <v>165860000</v>
      </c>
      <c r="I56" s="86">
        <v>0</v>
      </c>
      <c r="J56" s="86">
        <v>165860000</v>
      </c>
      <c r="K56" s="86">
        <v>2100567</v>
      </c>
      <c r="L56" s="86">
        <v>98587861</v>
      </c>
      <c r="M56" s="86">
        <v>6751046</v>
      </c>
      <c r="N56" s="86">
        <v>46690961</v>
      </c>
      <c r="O56" s="87">
        <v>0.24</v>
      </c>
    </row>
    <row r="57" spans="1:15" x14ac:dyDescent="0.25">
      <c r="A57" s="84" t="s">
        <v>219</v>
      </c>
      <c r="B57" s="84" t="s">
        <v>727</v>
      </c>
      <c r="C57" s="85" t="s">
        <v>728</v>
      </c>
      <c r="D57" s="85" t="s">
        <v>729</v>
      </c>
      <c r="E57" s="86">
        <v>78180000</v>
      </c>
      <c r="F57" s="86">
        <v>0</v>
      </c>
      <c r="G57" s="86">
        <v>0</v>
      </c>
      <c r="H57" s="86">
        <v>78180000</v>
      </c>
      <c r="I57" s="86">
        <v>0</v>
      </c>
      <c r="J57" s="86">
        <v>78180000</v>
      </c>
      <c r="K57" s="86">
        <v>0</v>
      </c>
      <c r="L57" s="86">
        <v>814500</v>
      </c>
      <c r="M57" s="86">
        <v>0</v>
      </c>
      <c r="N57" s="86">
        <v>814500</v>
      </c>
      <c r="O57" s="87">
        <v>0.01</v>
      </c>
    </row>
    <row r="58" spans="1:15" x14ac:dyDescent="0.25">
      <c r="A58" s="84" t="s">
        <v>219</v>
      </c>
      <c r="B58" s="84" t="s">
        <v>730</v>
      </c>
      <c r="C58" s="85" t="s">
        <v>731</v>
      </c>
      <c r="D58" s="85" t="s">
        <v>732</v>
      </c>
      <c r="E58" s="86">
        <v>260100000</v>
      </c>
      <c r="F58" s="86">
        <v>0</v>
      </c>
      <c r="G58" s="86">
        <v>0</v>
      </c>
      <c r="H58" s="86">
        <v>260100000</v>
      </c>
      <c r="I58" s="86">
        <v>0</v>
      </c>
      <c r="J58" s="86">
        <v>260100000</v>
      </c>
      <c r="K58" s="86">
        <v>0</v>
      </c>
      <c r="L58" s="86">
        <v>122971656</v>
      </c>
      <c r="M58" s="86">
        <v>11955787</v>
      </c>
      <c r="N58" s="86">
        <v>42383844</v>
      </c>
      <c r="O58" s="87">
        <v>0.12</v>
      </c>
    </row>
    <row r="59" spans="1:15" x14ac:dyDescent="0.25">
      <c r="A59" s="84" t="s">
        <v>219</v>
      </c>
      <c r="B59" s="84" t="s">
        <v>733</v>
      </c>
      <c r="C59" s="85" t="s">
        <v>734</v>
      </c>
      <c r="D59" s="85" t="s">
        <v>146</v>
      </c>
      <c r="E59" s="86">
        <v>69000000</v>
      </c>
      <c r="F59" s="86">
        <v>0</v>
      </c>
      <c r="G59" s="86">
        <v>0</v>
      </c>
      <c r="H59" s="86">
        <v>69000000</v>
      </c>
      <c r="I59" s="86">
        <v>0</v>
      </c>
      <c r="J59" s="86">
        <v>69000000</v>
      </c>
      <c r="K59" s="86">
        <v>0</v>
      </c>
      <c r="L59" s="86">
        <v>9080000</v>
      </c>
      <c r="M59" s="86">
        <v>756344</v>
      </c>
      <c r="N59" s="86">
        <v>4134681</v>
      </c>
      <c r="O59" s="87">
        <v>0.05</v>
      </c>
    </row>
    <row r="60" spans="1:15" x14ac:dyDescent="0.25">
      <c r="A60" s="84" t="s">
        <v>219</v>
      </c>
      <c r="B60" s="84" t="s">
        <v>735</v>
      </c>
      <c r="C60" s="85" t="s">
        <v>736</v>
      </c>
      <c r="D60" s="85" t="s">
        <v>737</v>
      </c>
      <c r="E60" s="86">
        <v>400000000</v>
      </c>
      <c r="F60" s="86">
        <v>0</v>
      </c>
      <c r="G60" s="86">
        <v>0</v>
      </c>
      <c r="H60" s="86">
        <v>400000000</v>
      </c>
      <c r="I60" s="86">
        <v>0</v>
      </c>
      <c r="J60" s="86">
        <v>400000000</v>
      </c>
      <c r="K60" s="86">
        <v>0</v>
      </c>
      <c r="L60" s="86">
        <v>307501194</v>
      </c>
      <c r="M60" s="86">
        <v>0</v>
      </c>
      <c r="N60" s="86">
        <v>298537769</v>
      </c>
      <c r="O60" s="87">
        <v>0.75</v>
      </c>
    </row>
    <row r="61" spans="1:15" x14ac:dyDescent="0.25">
      <c r="A61" s="84" t="s">
        <v>219</v>
      </c>
      <c r="B61" s="84" t="s">
        <v>738</v>
      </c>
      <c r="C61" s="85" t="s">
        <v>739</v>
      </c>
      <c r="D61" s="85" t="s">
        <v>1077</v>
      </c>
      <c r="E61" s="86">
        <v>52500000</v>
      </c>
      <c r="F61" s="86">
        <v>0</v>
      </c>
      <c r="G61" s="86">
        <v>0</v>
      </c>
      <c r="H61" s="86">
        <v>52500000</v>
      </c>
      <c r="I61" s="86">
        <v>0</v>
      </c>
      <c r="J61" s="86">
        <v>52500000</v>
      </c>
      <c r="K61" s="86">
        <v>2583440</v>
      </c>
      <c r="L61" s="86">
        <v>21672840</v>
      </c>
      <c r="M61" s="86">
        <v>2583440</v>
      </c>
      <c r="N61" s="86">
        <v>21672840</v>
      </c>
      <c r="O61" s="87">
        <v>0.36</v>
      </c>
    </row>
    <row r="62" spans="1:15" x14ac:dyDescent="0.25">
      <c r="A62" s="84" t="s">
        <v>219</v>
      </c>
      <c r="B62" s="84" t="s">
        <v>969</v>
      </c>
      <c r="C62" s="85" t="s">
        <v>1078</v>
      </c>
      <c r="D62" s="85" t="s">
        <v>971</v>
      </c>
      <c r="E62" s="86">
        <v>52500000</v>
      </c>
      <c r="F62" s="86">
        <v>0</v>
      </c>
      <c r="G62" s="86">
        <v>0</v>
      </c>
      <c r="H62" s="86">
        <v>52500000</v>
      </c>
      <c r="I62" s="86">
        <v>0</v>
      </c>
      <c r="J62" s="86">
        <v>52500000</v>
      </c>
      <c r="K62" s="86">
        <v>2583440</v>
      </c>
      <c r="L62" s="86">
        <v>21672840</v>
      </c>
      <c r="M62" s="86">
        <v>2583440</v>
      </c>
      <c r="N62" s="86">
        <v>21672840</v>
      </c>
      <c r="O62" s="87">
        <v>0.36</v>
      </c>
    </row>
    <row r="63" spans="1:15" x14ac:dyDescent="0.25">
      <c r="A63" s="84" t="s">
        <v>219</v>
      </c>
      <c r="B63" s="84" t="s">
        <v>741</v>
      </c>
      <c r="C63" s="85" t="s">
        <v>742</v>
      </c>
      <c r="D63" s="85" t="s">
        <v>743</v>
      </c>
      <c r="E63" s="86">
        <v>66560000</v>
      </c>
      <c r="F63" s="86">
        <v>0</v>
      </c>
      <c r="G63" s="86">
        <v>0</v>
      </c>
      <c r="H63" s="86">
        <v>66560000</v>
      </c>
      <c r="I63" s="86">
        <v>0</v>
      </c>
      <c r="J63" s="86">
        <v>66560000</v>
      </c>
      <c r="K63" s="86">
        <v>4417280</v>
      </c>
      <c r="L63" s="86">
        <v>30865165</v>
      </c>
      <c r="M63" s="86">
        <v>1150200</v>
      </c>
      <c r="N63" s="86">
        <v>14889950</v>
      </c>
      <c r="O63" s="87">
        <v>0.21</v>
      </c>
    </row>
    <row r="64" spans="1:15" x14ac:dyDescent="0.25">
      <c r="A64" s="84" t="s">
        <v>219</v>
      </c>
      <c r="B64" s="84" t="s">
        <v>744</v>
      </c>
      <c r="C64" s="85" t="s">
        <v>745</v>
      </c>
      <c r="D64" s="85" t="s">
        <v>746</v>
      </c>
      <c r="E64" s="86">
        <v>60000000</v>
      </c>
      <c r="F64" s="86">
        <v>0</v>
      </c>
      <c r="G64" s="86">
        <v>0</v>
      </c>
      <c r="H64" s="86">
        <v>60000000</v>
      </c>
      <c r="I64" s="86">
        <v>0</v>
      </c>
      <c r="J64" s="86">
        <v>60000000</v>
      </c>
      <c r="K64" s="86">
        <v>0</v>
      </c>
      <c r="L64" s="86">
        <v>60000000</v>
      </c>
      <c r="M64" s="86">
        <v>8751801</v>
      </c>
      <c r="N64" s="86">
        <v>8751801</v>
      </c>
      <c r="O64" s="87">
        <v>0</v>
      </c>
    </row>
    <row r="65" spans="1:15" x14ac:dyDescent="0.25">
      <c r="A65" s="84" t="s">
        <v>219</v>
      </c>
      <c r="B65" s="84" t="s">
        <v>975</v>
      </c>
      <c r="C65" s="85" t="s">
        <v>1079</v>
      </c>
      <c r="D65" s="85" t="s">
        <v>977</v>
      </c>
      <c r="E65" s="86">
        <v>41800000</v>
      </c>
      <c r="F65" s="86">
        <v>0</v>
      </c>
      <c r="G65" s="86">
        <v>0</v>
      </c>
      <c r="H65" s="86">
        <v>41800000</v>
      </c>
      <c r="I65" s="86">
        <v>0</v>
      </c>
      <c r="J65" s="86">
        <v>41800000</v>
      </c>
      <c r="K65" s="86">
        <v>25191400</v>
      </c>
      <c r="L65" s="86">
        <v>33154996</v>
      </c>
      <c r="M65" s="86">
        <v>564298</v>
      </c>
      <c r="N65" s="86">
        <v>7783285</v>
      </c>
      <c r="O65" s="87">
        <v>0.17</v>
      </c>
    </row>
    <row r="66" spans="1:15" x14ac:dyDescent="0.25">
      <c r="A66" s="84" t="s">
        <v>219</v>
      </c>
      <c r="B66" s="84" t="s">
        <v>750</v>
      </c>
      <c r="C66" s="85" t="s">
        <v>751</v>
      </c>
      <c r="D66" s="85" t="s">
        <v>752</v>
      </c>
      <c r="E66" s="86">
        <v>11380000</v>
      </c>
      <c r="F66" s="86">
        <v>0</v>
      </c>
      <c r="G66" s="86">
        <v>0</v>
      </c>
      <c r="H66" s="86">
        <v>11380000</v>
      </c>
      <c r="I66" s="86">
        <v>0</v>
      </c>
      <c r="J66" s="86">
        <v>11380000</v>
      </c>
      <c r="K66" s="86">
        <v>0</v>
      </c>
      <c r="L66" s="86">
        <v>1254260</v>
      </c>
      <c r="M66" s="86">
        <v>0</v>
      </c>
      <c r="N66" s="86">
        <v>1254260</v>
      </c>
      <c r="O66" s="87">
        <v>0.11</v>
      </c>
    </row>
    <row r="67" spans="1:15" x14ac:dyDescent="0.25">
      <c r="A67" s="84" t="s">
        <v>219</v>
      </c>
      <c r="B67" s="84" t="s">
        <v>756</v>
      </c>
      <c r="C67" s="85" t="s">
        <v>757</v>
      </c>
      <c r="D67" s="85" t="s">
        <v>1080</v>
      </c>
      <c r="E67" s="86">
        <v>394650000</v>
      </c>
      <c r="F67" s="86">
        <v>0</v>
      </c>
      <c r="G67" s="86">
        <v>0</v>
      </c>
      <c r="H67" s="86">
        <v>394650000</v>
      </c>
      <c r="I67" s="86">
        <v>0</v>
      </c>
      <c r="J67" s="86">
        <v>394650000</v>
      </c>
      <c r="K67" s="86">
        <v>10572266</v>
      </c>
      <c r="L67" s="86">
        <v>313070261</v>
      </c>
      <c r="M67" s="86">
        <v>10572266</v>
      </c>
      <c r="N67" s="86">
        <v>313069261</v>
      </c>
      <c r="O67" s="87">
        <v>0.77</v>
      </c>
    </row>
    <row r="68" spans="1:15" x14ac:dyDescent="0.25">
      <c r="A68" s="84" t="s">
        <v>219</v>
      </c>
      <c r="B68" s="84" t="s">
        <v>759</v>
      </c>
      <c r="C68" s="85" t="s">
        <v>760</v>
      </c>
      <c r="D68" s="85" t="s">
        <v>761</v>
      </c>
      <c r="E68" s="86">
        <v>324450000</v>
      </c>
      <c r="F68" s="86">
        <v>0</v>
      </c>
      <c r="G68" s="86">
        <v>0</v>
      </c>
      <c r="H68" s="86">
        <v>324450000</v>
      </c>
      <c r="I68" s="86">
        <v>0</v>
      </c>
      <c r="J68" s="86">
        <v>324450000</v>
      </c>
      <c r="K68" s="86">
        <v>9572266</v>
      </c>
      <c r="L68" s="86">
        <v>308170261</v>
      </c>
      <c r="M68" s="86">
        <v>9572266</v>
      </c>
      <c r="N68" s="86">
        <v>308169261</v>
      </c>
      <c r="O68" s="87">
        <v>0.92</v>
      </c>
    </row>
    <row r="69" spans="1:15" x14ac:dyDescent="0.25">
      <c r="A69" s="84" t="s">
        <v>219</v>
      </c>
      <c r="B69" s="84" t="s">
        <v>762</v>
      </c>
      <c r="C69" s="85" t="s">
        <v>763</v>
      </c>
      <c r="D69" s="85" t="s">
        <v>764</v>
      </c>
      <c r="E69" s="86">
        <v>70200000</v>
      </c>
      <c r="F69" s="86">
        <v>0</v>
      </c>
      <c r="G69" s="86">
        <v>0</v>
      </c>
      <c r="H69" s="86">
        <v>70200000</v>
      </c>
      <c r="I69" s="86">
        <v>0</v>
      </c>
      <c r="J69" s="86">
        <v>70200000</v>
      </c>
      <c r="K69" s="86">
        <v>1000000</v>
      </c>
      <c r="L69" s="86">
        <v>4900000</v>
      </c>
      <c r="M69" s="86">
        <v>1000000</v>
      </c>
      <c r="N69" s="86">
        <v>4900000</v>
      </c>
      <c r="O69" s="87">
        <v>0.06</v>
      </c>
    </row>
    <row r="70" spans="1:15" x14ac:dyDescent="0.25">
      <c r="A70" s="84" t="s">
        <v>219</v>
      </c>
      <c r="B70" s="84" t="s">
        <v>780</v>
      </c>
      <c r="C70" s="85" t="s">
        <v>781</v>
      </c>
      <c r="D70" s="85" t="s">
        <v>1081</v>
      </c>
      <c r="E70" s="86">
        <v>600798655</v>
      </c>
      <c r="F70" s="86">
        <v>0</v>
      </c>
      <c r="G70" s="86">
        <v>401728788</v>
      </c>
      <c r="H70" s="86">
        <v>1002527443</v>
      </c>
      <c r="I70" s="86">
        <v>0</v>
      </c>
      <c r="J70" s="86">
        <v>1002527443</v>
      </c>
      <c r="K70" s="86">
        <v>0</v>
      </c>
      <c r="L70" s="86">
        <v>957145288</v>
      </c>
      <c r="M70" s="86">
        <v>38281949</v>
      </c>
      <c r="N70" s="86">
        <v>704714445</v>
      </c>
      <c r="O70" s="87">
        <v>0.66</v>
      </c>
    </row>
    <row r="71" spans="1:15" x14ac:dyDescent="0.25">
      <c r="A71" s="84" t="s">
        <v>219</v>
      </c>
      <c r="B71" s="84" t="s">
        <v>836</v>
      </c>
      <c r="C71" s="85" t="s">
        <v>837</v>
      </c>
      <c r="D71" s="85" t="s">
        <v>1016</v>
      </c>
      <c r="E71" s="86">
        <v>97447645870</v>
      </c>
      <c r="F71" s="86">
        <v>0</v>
      </c>
      <c r="G71" s="86">
        <v>8120567010</v>
      </c>
      <c r="H71" s="86">
        <v>105568212880</v>
      </c>
      <c r="I71" s="86">
        <v>0</v>
      </c>
      <c r="J71" s="86">
        <v>105568212880</v>
      </c>
      <c r="K71" s="86">
        <v>17212781560</v>
      </c>
      <c r="L71" s="86">
        <v>53038471266</v>
      </c>
      <c r="M71" s="86">
        <v>15372728195</v>
      </c>
      <c r="N71" s="86">
        <v>45044642462</v>
      </c>
      <c r="O71" s="87">
        <v>0.28000000000000003</v>
      </c>
    </row>
    <row r="72" spans="1:15" x14ac:dyDescent="0.25">
      <c r="A72" s="84" t="s">
        <v>219</v>
      </c>
      <c r="B72" s="84" t="s">
        <v>839</v>
      </c>
      <c r="C72" s="85" t="s">
        <v>840</v>
      </c>
      <c r="D72" s="85" t="s">
        <v>1018</v>
      </c>
      <c r="E72" s="86">
        <v>91976528557</v>
      </c>
      <c r="F72" s="86">
        <v>0</v>
      </c>
      <c r="G72" s="86">
        <v>3211183130</v>
      </c>
      <c r="H72" s="86">
        <v>95187711687</v>
      </c>
      <c r="I72" s="86">
        <v>0</v>
      </c>
      <c r="J72" s="86">
        <v>95187711687</v>
      </c>
      <c r="K72" s="86">
        <v>17212781560</v>
      </c>
      <c r="L72" s="86">
        <v>42925291827</v>
      </c>
      <c r="M72" s="86">
        <v>15283672797</v>
      </c>
      <c r="N72" s="86">
        <v>38015930451</v>
      </c>
      <c r="O72" s="87">
        <v>0.24</v>
      </c>
    </row>
    <row r="73" spans="1:15" x14ac:dyDescent="0.25">
      <c r="A73" s="84" t="s">
        <v>219</v>
      </c>
      <c r="B73" s="84" t="s">
        <v>842</v>
      </c>
      <c r="C73" s="85" t="s">
        <v>843</v>
      </c>
      <c r="D73" s="85" t="s">
        <v>1082</v>
      </c>
      <c r="E73" s="86">
        <v>91976528557</v>
      </c>
      <c r="F73" s="86">
        <v>0</v>
      </c>
      <c r="G73" s="86">
        <v>3211183130</v>
      </c>
      <c r="H73" s="86">
        <v>95187711687</v>
      </c>
      <c r="I73" s="86">
        <v>0</v>
      </c>
      <c r="J73" s="86">
        <v>95187711687</v>
      </c>
      <c r="K73" s="86">
        <v>17212781560</v>
      </c>
      <c r="L73" s="86">
        <v>42925291827</v>
      </c>
      <c r="M73" s="86">
        <v>15283672797</v>
      </c>
      <c r="N73" s="86">
        <v>38015930451</v>
      </c>
      <c r="O73" s="87">
        <v>0.24</v>
      </c>
    </row>
    <row r="74" spans="1:15" x14ac:dyDescent="0.25">
      <c r="A74" s="84" t="s">
        <v>219</v>
      </c>
      <c r="B74" s="84" t="s">
        <v>1020</v>
      </c>
      <c r="C74" s="85" t="s">
        <v>1083</v>
      </c>
      <c r="D74" s="85" t="s">
        <v>1084</v>
      </c>
      <c r="E74" s="86">
        <v>89620988557</v>
      </c>
      <c r="F74" s="86">
        <v>0</v>
      </c>
      <c r="G74" s="86">
        <v>3043940970</v>
      </c>
      <c r="H74" s="86">
        <v>92664929527</v>
      </c>
      <c r="I74" s="86">
        <v>0</v>
      </c>
      <c r="J74" s="86">
        <v>92664929527</v>
      </c>
      <c r="K74" s="86">
        <v>16964379120</v>
      </c>
      <c r="L74" s="86">
        <v>41902239148</v>
      </c>
      <c r="M74" s="86">
        <v>15239387565</v>
      </c>
      <c r="N74" s="86">
        <v>37745608598</v>
      </c>
      <c r="O74" s="87">
        <v>0.24</v>
      </c>
    </row>
    <row r="75" spans="1:15" x14ac:dyDescent="0.25">
      <c r="A75" s="84" t="s">
        <v>219</v>
      </c>
      <c r="B75" s="84" t="s">
        <v>1085</v>
      </c>
      <c r="C75" s="85" t="s">
        <v>1086</v>
      </c>
      <c r="D75" s="85" t="s">
        <v>1087</v>
      </c>
      <c r="E75" s="86">
        <v>89620988557</v>
      </c>
      <c r="F75" s="86">
        <v>0</v>
      </c>
      <c r="G75" s="86">
        <v>3043940970</v>
      </c>
      <c r="H75" s="86">
        <v>92664929527</v>
      </c>
      <c r="I75" s="86">
        <v>0</v>
      </c>
      <c r="J75" s="86">
        <v>92664929527</v>
      </c>
      <c r="K75" s="86">
        <v>16964379120</v>
      </c>
      <c r="L75" s="86">
        <v>41902239148</v>
      </c>
      <c r="M75" s="86">
        <v>15239387565</v>
      </c>
      <c r="N75" s="86">
        <v>37745608598</v>
      </c>
      <c r="O75" s="87">
        <v>0.24</v>
      </c>
    </row>
    <row r="76" spans="1:15" x14ac:dyDescent="0.25">
      <c r="A76" s="84" t="s">
        <v>219</v>
      </c>
      <c r="B76" s="84" t="s">
        <v>1088</v>
      </c>
      <c r="C76" s="85" t="s">
        <v>1089</v>
      </c>
      <c r="D76" s="85" t="s">
        <v>1090</v>
      </c>
      <c r="E76" s="86">
        <v>89620988557</v>
      </c>
      <c r="F76" s="86">
        <v>0</v>
      </c>
      <c r="G76" s="86">
        <v>3043940970</v>
      </c>
      <c r="H76" s="86">
        <v>92664929527</v>
      </c>
      <c r="I76" s="86">
        <v>0</v>
      </c>
      <c r="J76" s="86">
        <v>92664929527</v>
      </c>
      <c r="K76" s="86">
        <v>16964379120</v>
      </c>
      <c r="L76" s="86">
        <v>41902239148</v>
      </c>
      <c r="M76" s="86">
        <v>15239387565</v>
      </c>
      <c r="N76" s="86">
        <v>37745608598</v>
      </c>
      <c r="O76" s="87">
        <v>0.24</v>
      </c>
    </row>
    <row r="77" spans="1:15" x14ac:dyDescent="0.25">
      <c r="A77" s="84" t="s">
        <v>219</v>
      </c>
      <c r="B77" s="84" t="s">
        <v>1091</v>
      </c>
      <c r="C77" s="85" t="s">
        <v>1092</v>
      </c>
      <c r="D77" s="85" t="s">
        <v>1093</v>
      </c>
      <c r="E77" s="86">
        <v>81716988557</v>
      </c>
      <c r="F77" s="86">
        <v>-6093308165</v>
      </c>
      <c r="G77" s="86">
        <v>-1423600962</v>
      </c>
      <c r="H77" s="86">
        <v>80293387595</v>
      </c>
      <c r="I77" s="86">
        <v>0</v>
      </c>
      <c r="J77" s="86">
        <v>80293387595</v>
      </c>
      <c r="K77" s="86">
        <v>13106271446</v>
      </c>
      <c r="L77" s="86">
        <v>35597313505</v>
      </c>
      <c r="M77" s="86">
        <v>13243434617</v>
      </c>
      <c r="N77" s="86">
        <v>34093990848</v>
      </c>
      <c r="O77" s="87">
        <v>0.24</v>
      </c>
    </row>
    <row r="78" spans="1:15" x14ac:dyDescent="0.25">
      <c r="A78" s="84" t="s">
        <v>219</v>
      </c>
      <c r="B78" s="84" t="s">
        <v>1094</v>
      </c>
      <c r="C78" s="85" t="s">
        <v>1095</v>
      </c>
      <c r="D78" s="85" t="s">
        <v>1096</v>
      </c>
      <c r="E78" s="86">
        <v>81716988557</v>
      </c>
      <c r="F78" s="86">
        <v>-6093308165</v>
      </c>
      <c r="G78" s="86">
        <v>-1423600962</v>
      </c>
      <c r="H78" s="86">
        <v>80293387595</v>
      </c>
      <c r="I78" s="86">
        <v>0</v>
      </c>
      <c r="J78" s="86">
        <v>80293387595</v>
      </c>
      <c r="K78" s="86">
        <v>13106271446</v>
      </c>
      <c r="L78" s="86">
        <v>35597313505</v>
      </c>
      <c r="M78" s="86">
        <v>13243434617</v>
      </c>
      <c r="N78" s="86">
        <v>34093990848</v>
      </c>
      <c r="O78" s="87">
        <v>0.24</v>
      </c>
    </row>
    <row r="79" spans="1:15" x14ac:dyDescent="0.25">
      <c r="A79" s="84" t="s">
        <v>219</v>
      </c>
      <c r="B79" s="84" t="s">
        <v>1097</v>
      </c>
      <c r="C79" s="85" t="s">
        <v>1098</v>
      </c>
      <c r="D79" s="85" t="s">
        <v>1099</v>
      </c>
      <c r="E79" s="86">
        <v>5886300000</v>
      </c>
      <c r="F79" s="86">
        <v>5275032295</v>
      </c>
      <c r="G79" s="86">
        <v>5091733054</v>
      </c>
      <c r="H79" s="86">
        <v>10978033054</v>
      </c>
      <c r="I79" s="86">
        <v>0</v>
      </c>
      <c r="J79" s="86">
        <v>10978033054</v>
      </c>
      <c r="K79" s="86">
        <v>3026842866</v>
      </c>
      <c r="L79" s="86">
        <v>5070903009</v>
      </c>
      <c r="M79" s="86">
        <v>1137430981</v>
      </c>
      <c r="N79" s="86">
        <v>2639181265</v>
      </c>
      <c r="O79" s="87">
        <v>0.26</v>
      </c>
    </row>
    <row r="80" spans="1:15" x14ac:dyDescent="0.25">
      <c r="A80" s="84" t="s">
        <v>219</v>
      </c>
      <c r="B80" s="84" t="s">
        <v>1100</v>
      </c>
      <c r="C80" s="85" t="s">
        <v>1101</v>
      </c>
      <c r="D80" s="85" t="s">
        <v>1096</v>
      </c>
      <c r="E80" s="86">
        <v>5886300000</v>
      </c>
      <c r="F80" s="86">
        <v>5275032295</v>
      </c>
      <c r="G80" s="86">
        <v>5091733054</v>
      </c>
      <c r="H80" s="86">
        <v>10978033054</v>
      </c>
      <c r="I80" s="86">
        <v>0</v>
      </c>
      <c r="J80" s="86">
        <v>10978033054</v>
      </c>
      <c r="K80" s="86">
        <v>3026842866</v>
      </c>
      <c r="L80" s="86">
        <v>5070903009</v>
      </c>
      <c r="M80" s="86">
        <v>1137430981</v>
      </c>
      <c r="N80" s="86">
        <v>2639181265</v>
      </c>
      <c r="O80" s="87">
        <v>0.26</v>
      </c>
    </row>
    <row r="81" spans="1:15" x14ac:dyDescent="0.25">
      <c r="A81" s="84" t="s">
        <v>219</v>
      </c>
      <c r="B81" s="84" t="s">
        <v>1102</v>
      </c>
      <c r="C81" s="85" t="s">
        <v>1103</v>
      </c>
      <c r="D81" s="85" t="s">
        <v>1104</v>
      </c>
      <c r="E81" s="86">
        <v>2017700000</v>
      </c>
      <c r="F81" s="86">
        <v>818275870</v>
      </c>
      <c r="G81" s="86">
        <v>-624191122</v>
      </c>
      <c r="H81" s="86">
        <v>1393508878</v>
      </c>
      <c r="I81" s="86">
        <v>0</v>
      </c>
      <c r="J81" s="86">
        <v>1393508878</v>
      </c>
      <c r="K81" s="86">
        <v>831264808</v>
      </c>
      <c r="L81" s="86">
        <v>1234022634</v>
      </c>
      <c r="M81" s="86">
        <v>858521967</v>
      </c>
      <c r="N81" s="86">
        <v>1012436485</v>
      </c>
      <c r="O81" s="87">
        <v>0.27</v>
      </c>
    </row>
    <row r="82" spans="1:15" x14ac:dyDescent="0.25">
      <c r="A82" s="84" t="s">
        <v>219</v>
      </c>
      <c r="B82" s="84" t="s">
        <v>1105</v>
      </c>
      <c r="C82" s="85" t="s">
        <v>1106</v>
      </c>
      <c r="D82" s="85" t="s">
        <v>1096</v>
      </c>
      <c r="E82" s="86">
        <v>2017700000</v>
      </c>
      <c r="F82" s="86">
        <v>818275870</v>
      </c>
      <c r="G82" s="86">
        <v>-624191122</v>
      </c>
      <c r="H82" s="86">
        <v>1393508878</v>
      </c>
      <c r="I82" s="86">
        <v>0</v>
      </c>
      <c r="J82" s="86">
        <v>1393508878</v>
      </c>
      <c r="K82" s="86">
        <v>831264808</v>
      </c>
      <c r="L82" s="86">
        <v>1234022634</v>
      </c>
      <c r="M82" s="86">
        <v>858521967</v>
      </c>
      <c r="N82" s="86">
        <v>1012436485</v>
      </c>
      <c r="O82" s="87">
        <v>0.27</v>
      </c>
    </row>
    <row r="83" spans="1:15" x14ac:dyDescent="0.25">
      <c r="A83" s="84" t="s">
        <v>219</v>
      </c>
      <c r="B83" s="84" t="s">
        <v>845</v>
      </c>
      <c r="C83" s="85" t="s">
        <v>846</v>
      </c>
      <c r="D83" s="85" t="s">
        <v>1107</v>
      </c>
      <c r="E83" s="86">
        <v>2355540000</v>
      </c>
      <c r="F83" s="86">
        <v>0</v>
      </c>
      <c r="G83" s="86">
        <v>167242160</v>
      </c>
      <c r="H83" s="86">
        <v>2522782160</v>
      </c>
      <c r="I83" s="86">
        <v>0</v>
      </c>
      <c r="J83" s="86">
        <v>2522782160</v>
      </c>
      <c r="K83" s="86">
        <v>248402440</v>
      </c>
      <c r="L83" s="86">
        <v>1023052679</v>
      </c>
      <c r="M83" s="86">
        <v>44285232</v>
      </c>
      <c r="N83" s="86">
        <v>270321853</v>
      </c>
      <c r="O83" s="87">
        <v>0.09</v>
      </c>
    </row>
    <row r="84" spans="1:15" ht="21" x14ac:dyDescent="0.25">
      <c r="A84" s="84" t="s">
        <v>219</v>
      </c>
      <c r="B84" s="84" t="s">
        <v>848</v>
      </c>
      <c r="C84" s="85" t="s">
        <v>849</v>
      </c>
      <c r="D84" s="85" t="s">
        <v>1108</v>
      </c>
      <c r="E84" s="86">
        <v>2355540000</v>
      </c>
      <c r="F84" s="86">
        <v>0</v>
      </c>
      <c r="G84" s="86">
        <v>167242160</v>
      </c>
      <c r="H84" s="86">
        <v>2522782160</v>
      </c>
      <c r="I84" s="86">
        <v>0</v>
      </c>
      <c r="J84" s="86">
        <v>2522782160</v>
      </c>
      <c r="K84" s="86">
        <v>248402440</v>
      </c>
      <c r="L84" s="86">
        <v>1023052679</v>
      </c>
      <c r="M84" s="86">
        <v>44285232</v>
      </c>
      <c r="N84" s="86">
        <v>270321853</v>
      </c>
      <c r="O84" s="87">
        <v>0.09</v>
      </c>
    </row>
    <row r="85" spans="1:15" x14ac:dyDescent="0.25">
      <c r="A85" s="84" t="s">
        <v>219</v>
      </c>
      <c r="B85" s="84" t="s">
        <v>1109</v>
      </c>
      <c r="C85" s="85" t="s">
        <v>1110</v>
      </c>
      <c r="D85" s="85" t="s">
        <v>1111</v>
      </c>
      <c r="E85" s="86">
        <v>2355540000</v>
      </c>
      <c r="F85" s="86">
        <v>0</v>
      </c>
      <c r="G85" s="86">
        <v>167242160</v>
      </c>
      <c r="H85" s="86">
        <v>2522782160</v>
      </c>
      <c r="I85" s="86">
        <v>0</v>
      </c>
      <c r="J85" s="86">
        <v>2522782160</v>
      </c>
      <c r="K85" s="86">
        <v>248402440</v>
      </c>
      <c r="L85" s="86">
        <v>1023052679</v>
      </c>
      <c r="M85" s="86">
        <v>44285232</v>
      </c>
      <c r="N85" s="86">
        <v>270321853</v>
      </c>
      <c r="O85" s="87">
        <v>0.09</v>
      </c>
    </row>
    <row r="86" spans="1:15" x14ac:dyDescent="0.25">
      <c r="A86" s="84" t="s">
        <v>219</v>
      </c>
      <c r="B86" s="84" t="s">
        <v>1112</v>
      </c>
      <c r="C86" s="85" t="s">
        <v>1113</v>
      </c>
      <c r="D86" s="85" t="s">
        <v>1114</v>
      </c>
      <c r="E86" s="86">
        <v>630000000</v>
      </c>
      <c r="F86" s="86">
        <v>0</v>
      </c>
      <c r="G86" s="86">
        <v>180000000</v>
      </c>
      <c r="H86" s="86">
        <v>810000000</v>
      </c>
      <c r="I86" s="86">
        <v>0</v>
      </c>
      <c r="J86" s="86">
        <v>810000000</v>
      </c>
      <c r="K86" s="86">
        <v>21785016</v>
      </c>
      <c r="L86" s="86">
        <v>316789627</v>
      </c>
      <c r="M86" s="86">
        <v>12995005</v>
      </c>
      <c r="N86" s="86">
        <v>81181153</v>
      </c>
      <c r="O86" s="87">
        <v>0.08</v>
      </c>
    </row>
    <row r="87" spans="1:15" x14ac:dyDescent="0.25">
      <c r="A87" s="84" t="s">
        <v>219</v>
      </c>
      <c r="B87" s="84" t="s">
        <v>1115</v>
      </c>
      <c r="C87" s="85" t="s">
        <v>1116</v>
      </c>
      <c r="D87" s="128" t="s">
        <v>1117</v>
      </c>
      <c r="E87" s="129">
        <v>630000000</v>
      </c>
      <c r="F87" s="129">
        <v>0</v>
      </c>
      <c r="G87" s="129">
        <v>180000000</v>
      </c>
      <c r="H87" s="129">
        <v>810000000</v>
      </c>
      <c r="I87" s="129">
        <v>0</v>
      </c>
      <c r="J87" s="129">
        <v>810000000</v>
      </c>
      <c r="K87" s="129">
        <v>21785016</v>
      </c>
      <c r="L87" s="129">
        <v>316789627</v>
      </c>
      <c r="M87" s="86">
        <v>12995005</v>
      </c>
      <c r="N87" s="86">
        <v>81181153</v>
      </c>
      <c r="O87" s="87">
        <v>0.08</v>
      </c>
    </row>
    <row r="88" spans="1:15" x14ac:dyDescent="0.25">
      <c r="A88" s="84" t="s">
        <v>219</v>
      </c>
      <c r="B88" s="84" t="s">
        <v>1118</v>
      </c>
      <c r="C88" s="85" t="s">
        <v>1119</v>
      </c>
      <c r="D88" s="85" t="s">
        <v>1120</v>
      </c>
      <c r="E88" s="86">
        <v>1153000000</v>
      </c>
      <c r="F88" s="86">
        <v>0</v>
      </c>
      <c r="G88" s="86">
        <v>7200000</v>
      </c>
      <c r="H88" s="86">
        <v>1160200000</v>
      </c>
      <c r="I88" s="86">
        <v>0</v>
      </c>
      <c r="J88" s="86">
        <v>1160200000</v>
      </c>
      <c r="K88" s="86">
        <v>226617424</v>
      </c>
      <c r="L88" s="86">
        <v>512377424</v>
      </c>
      <c r="M88" s="86">
        <v>13997731</v>
      </c>
      <c r="N88" s="86">
        <v>103752969</v>
      </c>
      <c r="O88" s="87">
        <v>0.08</v>
      </c>
    </row>
    <row r="89" spans="1:15" x14ac:dyDescent="0.25">
      <c r="A89" s="84" t="s">
        <v>219</v>
      </c>
      <c r="B89" s="84" t="s">
        <v>1121</v>
      </c>
      <c r="C89" s="85" t="s">
        <v>1122</v>
      </c>
      <c r="D89" s="128" t="s">
        <v>1117</v>
      </c>
      <c r="E89" s="129">
        <v>1153000000</v>
      </c>
      <c r="F89" s="129">
        <v>0</v>
      </c>
      <c r="G89" s="129">
        <v>7200000</v>
      </c>
      <c r="H89" s="129">
        <v>1160200000</v>
      </c>
      <c r="I89" s="129">
        <v>0</v>
      </c>
      <c r="J89" s="129">
        <v>1160200000</v>
      </c>
      <c r="K89" s="129">
        <v>226617424</v>
      </c>
      <c r="L89" s="129">
        <v>512377424</v>
      </c>
      <c r="M89" s="129">
        <v>13997731</v>
      </c>
      <c r="N89" s="129">
        <v>103752969</v>
      </c>
      <c r="O89" s="87">
        <v>0.08</v>
      </c>
    </row>
    <row r="90" spans="1:15" x14ac:dyDescent="0.25">
      <c r="A90" s="84" t="s">
        <v>219</v>
      </c>
      <c r="B90" s="84" t="s">
        <v>1123</v>
      </c>
      <c r="C90" s="85" t="s">
        <v>1124</v>
      </c>
      <c r="D90" s="85" t="s">
        <v>1125</v>
      </c>
      <c r="E90" s="86">
        <v>572540000</v>
      </c>
      <c r="F90" s="86">
        <v>0</v>
      </c>
      <c r="G90" s="86">
        <v>-19957840</v>
      </c>
      <c r="H90" s="86">
        <v>552582160</v>
      </c>
      <c r="I90" s="86">
        <v>0</v>
      </c>
      <c r="J90" s="86">
        <v>552582160</v>
      </c>
      <c r="K90" s="86">
        <v>0</v>
      </c>
      <c r="L90" s="86">
        <v>193885628</v>
      </c>
      <c r="M90" s="86">
        <v>17292496</v>
      </c>
      <c r="N90" s="86">
        <v>85387731</v>
      </c>
      <c r="O90" s="87">
        <v>0.12</v>
      </c>
    </row>
    <row r="91" spans="1:15" x14ac:dyDescent="0.25">
      <c r="A91" s="84" t="s">
        <v>219</v>
      </c>
      <c r="B91" s="84" t="s">
        <v>1126</v>
      </c>
      <c r="C91" s="85" t="s">
        <v>1127</v>
      </c>
      <c r="D91" s="85" t="s">
        <v>1117</v>
      </c>
      <c r="E91" s="129">
        <v>572540000</v>
      </c>
      <c r="F91" s="129">
        <v>0</v>
      </c>
      <c r="G91" s="129">
        <v>-19957840</v>
      </c>
      <c r="H91" s="129">
        <v>552582160</v>
      </c>
      <c r="I91" s="129">
        <v>0</v>
      </c>
      <c r="J91" s="129">
        <v>552582160</v>
      </c>
      <c r="K91" s="129">
        <v>0</v>
      </c>
      <c r="L91" s="129">
        <v>193885628</v>
      </c>
      <c r="M91" s="129">
        <v>17292496</v>
      </c>
      <c r="N91" s="129">
        <v>85387731</v>
      </c>
      <c r="O91" s="131">
        <v>0.12</v>
      </c>
    </row>
    <row r="92" spans="1:15" ht="15.75" thickBot="1" x14ac:dyDescent="0.3">
      <c r="A92" s="84" t="s">
        <v>219</v>
      </c>
      <c r="B92" s="84" t="s">
        <v>869</v>
      </c>
      <c r="C92" s="89" t="s">
        <v>870</v>
      </c>
      <c r="D92" s="89" t="s">
        <v>1128</v>
      </c>
      <c r="E92" s="90">
        <v>5471117313</v>
      </c>
      <c r="F92" s="90">
        <v>0</v>
      </c>
      <c r="G92" s="90">
        <v>4909383880</v>
      </c>
      <c r="H92" s="90">
        <v>10380501193</v>
      </c>
      <c r="I92" s="90">
        <v>0</v>
      </c>
      <c r="J92" s="90">
        <v>10380501193</v>
      </c>
      <c r="K92" s="90">
        <v>0</v>
      </c>
      <c r="L92" s="90">
        <v>10113179439</v>
      </c>
      <c r="M92" s="90">
        <v>89055398</v>
      </c>
      <c r="N92" s="90">
        <v>7028712011</v>
      </c>
      <c r="O92" s="91">
        <v>0.67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showGridLines="0" topLeftCell="B1" workbookViewId="0">
      <selection activeCell="N42" sqref="N42"/>
    </sheetView>
  </sheetViews>
  <sheetFormatPr baseColWidth="10" defaultRowHeight="15" x14ac:dyDescent="0.25"/>
  <cols>
    <col min="1" max="4" width="45.71093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58" t="s">
        <v>1129</v>
      </c>
      <c r="B1" s="59" t="s">
        <v>43</v>
      </c>
      <c r="C1" s="60" t="s">
        <v>1130</v>
      </c>
    </row>
    <row r="2" spans="1:15" ht="15" customHeight="1" x14ac:dyDescent="0.35">
      <c r="A2" s="61" t="s">
        <v>249</v>
      </c>
      <c r="B2" s="62"/>
      <c r="C2" s="60"/>
    </row>
    <row r="3" spans="1:15" x14ac:dyDescent="0.25">
      <c r="A3">
        <f>COUNTA(A11:A107)+11</f>
        <v>107</v>
      </c>
      <c r="B3" s="63"/>
    </row>
    <row r="4" spans="1:15" x14ac:dyDescent="0.25">
      <c r="A4" s="64" t="s">
        <v>250</v>
      </c>
      <c r="B4" s="65"/>
      <c r="C4" s="66" t="s">
        <v>47</v>
      </c>
    </row>
    <row r="5" spans="1:15" x14ac:dyDescent="0.25">
      <c r="A5" s="92"/>
      <c r="B5" s="92"/>
      <c r="C5" s="93" t="s">
        <v>0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5" x14ac:dyDescent="0.25">
      <c r="A6" s="70" t="s">
        <v>48</v>
      </c>
      <c r="B6" s="71"/>
      <c r="C6" s="70">
        <v>3</v>
      </c>
      <c r="F6">
        <v>3</v>
      </c>
    </row>
    <row r="7" spans="1:15" ht="21" x14ac:dyDescent="0.25">
      <c r="A7" s="70" t="s">
        <v>251</v>
      </c>
      <c r="B7" s="70" t="s">
        <v>50</v>
      </c>
      <c r="C7" t="str">
        <f>MID(A8,FIND(" ",A8,15)+1,FIND(":",A8,FIND(" ",A8,15))-FIND(" ",A8,15)-1)</f>
        <v>CB-0103</v>
      </c>
      <c r="D7" t="str">
        <f>MID(B8,23,2)</f>
        <v>09</v>
      </c>
      <c r="E7" s="61" t="s">
        <v>249</v>
      </c>
      <c r="F7" s="61" t="s">
        <v>51</v>
      </c>
      <c r="G7" t="str">
        <f>MID(A8,FIND(" ",A8,14)+1,7)</f>
        <v>CB-0103</v>
      </c>
      <c r="H7" t="s">
        <v>52</v>
      </c>
      <c r="I7" t="str">
        <f>VLOOKUP(A2,[1]Hoja1!$B$6:$R$120,17,FALSE)</f>
        <v>06.</v>
      </c>
    </row>
    <row r="8" spans="1:15" ht="21" x14ac:dyDescent="0.25">
      <c r="A8" s="70" t="s">
        <v>579</v>
      </c>
      <c r="B8" s="70" t="s">
        <v>54</v>
      </c>
      <c r="D8" t="str">
        <f>MID(A7,7,150)</f>
        <v>EMPRESA DE TRANSPORTE DEL TERCER MILENIO -TRANSMILENIO S.A.</v>
      </c>
      <c r="E8" t="s">
        <v>52</v>
      </c>
    </row>
    <row r="9" spans="1:15" x14ac:dyDescent="0.25">
      <c r="A9" s="70" t="s">
        <v>252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ht="15" customHeight="1" x14ac:dyDescent="0.25">
      <c r="A12" s="95" t="s">
        <v>57</v>
      </c>
      <c r="B12" s="96" t="s">
        <v>58</v>
      </c>
      <c r="C12" s="76" t="s">
        <v>59</v>
      </c>
      <c r="D12" s="77" t="s">
        <v>60</v>
      </c>
      <c r="E12" s="78" t="s">
        <v>580</v>
      </c>
      <c r="F12" s="77" t="s">
        <v>581</v>
      </c>
      <c r="G12" s="77" t="s">
        <v>582</v>
      </c>
      <c r="H12" s="77" t="s">
        <v>583</v>
      </c>
      <c r="I12" s="77" t="s">
        <v>584</v>
      </c>
      <c r="J12" s="78" t="s">
        <v>585</v>
      </c>
      <c r="K12" s="77" t="s">
        <v>586</v>
      </c>
      <c r="L12" s="78" t="s">
        <v>587</v>
      </c>
      <c r="M12" s="97" t="s">
        <v>588</v>
      </c>
      <c r="N12" s="97" t="s">
        <v>589</v>
      </c>
      <c r="O12" s="79" t="s">
        <v>590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591</v>
      </c>
      <c r="F13" s="82" t="s">
        <v>75</v>
      </c>
      <c r="G13" s="82" t="s">
        <v>76</v>
      </c>
      <c r="H13" s="82" t="s">
        <v>592</v>
      </c>
      <c r="I13" s="82" t="s">
        <v>593</v>
      </c>
      <c r="J13" s="82" t="s">
        <v>594</v>
      </c>
      <c r="K13" s="82" t="s">
        <v>595</v>
      </c>
      <c r="L13" s="82" t="s">
        <v>596</v>
      </c>
      <c r="M13" s="82" t="s">
        <v>597</v>
      </c>
      <c r="N13" s="82" t="s">
        <v>598</v>
      </c>
      <c r="O13" s="83" t="s">
        <v>599</v>
      </c>
    </row>
    <row r="14" spans="1:15" x14ac:dyDescent="0.25">
      <c r="A14" s="84" t="s">
        <v>249</v>
      </c>
      <c r="B14" s="84" t="s">
        <v>600</v>
      </c>
      <c r="C14" s="85" t="s">
        <v>1131</v>
      </c>
      <c r="D14" s="85" t="s">
        <v>875</v>
      </c>
      <c r="E14" s="86">
        <v>4326359660253</v>
      </c>
      <c r="F14" s="86">
        <v>35000000000</v>
      </c>
      <c r="G14" s="86">
        <v>167153983308</v>
      </c>
      <c r="H14" s="86">
        <v>4493513643561</v>
      </c>
      <c r="I14" s="86">
        <v>9207254879</v>
      </c>
      <c r="J14" s="86">
        <v>4484306388682</v>
      </c>
      <c r="K14" s="86">
        <v>41663592547.400002</v>
      </c>
      <c r="L14" s="86">
        <v>1979667899153.6599</v>
      </c>
      <c r="M14" s="86">
        <v>70582865071</v>
      </c>
      <c r="N14" s="86">
        <v>1226101066408</v>
      </c>
      <c r="O14" s="87">
        <v>0.27</v>
      </c>
    </row>
    <row r="15" spans="1:15" x14ac:dyDescent="0.25">
      <c r="A15" s="84" t="s">
        <v>249</v>
      </c>
      <c r="B15" s="84" t="s">
        <v>604</v>
      </c>
      <c r="C15" s="85" t="s">
        <v>1133</v>
      </c>
      <c r="D15" s="85" t="s">
        <v>878</v>
      </c>
      <c r="E15" s="86">
        <v>76998115001</v>
      </c>
      <c r="F15" s="86">
        <v>0</v>
      </c>
      <c r="G15" s="86">
        <v>-6826151107</v>
      </c>
      <c r="H15" s="86">
        <v>70171963894</v>
      </c>
      <c r="I15" s="86">
        <v>3802721423</v>
      </c>
      <c r="J15" s="86">
        <v>66369242471</v>
      </c>
      <c r="K15" s="86">
        <v>3233440335</v>
      </c>
      <c r="L15" s="86">
        <v>50437264291</v>
      </c>
      <c r="M15" s="86">
        <v>6311529942</v>
      </c>
      <c r="N15" s="86">
        <v>42045685894</v>
      </c>
      <c r="O15" s="87">
        <v>0.63</v>
      </c>
    </row>
    <row r="16" spans="1:15" x14ac:dyDescent="0.25">
      <c r="A16" s="84" t="s">
        <v>249</v>
      </c>
      <c r="B16" s="84" t="s">
        <v>607</v>
      </c>
      <c r="C16" s="85" t="s">
        <v>1134</v>
      </c>
      <c r="D16" s="85" t="s">
        <v>880</v>
      </c>
      <c r="E16" s="86">
        <v>39841575203</v>
      </c>
      <c r="F16" s="86">
        <v>93529544</v>
      </c>
      <c r="G16" s="86">
        <v>760417459</v>
      </c>
      <c r="H16" s="86">
        <v>40601992662</v>
      </c>
      <c r="I16" s="86">
        <v>917513138</v>
      </c>
      <c r="J16" s="86">
        <v>39684479524</v>
      </c>
      <c r="K16" s="86">
        <v>2124161798</v>
      </c>
      <c r="L16" s="86">
        <v>25873953895</v>
      </c>
      <c r="M16" s="86">
        <v>2578216710</v>
      </c>
      <c r="N16" s="86">
        <v>23630821273</v>
      </c>
      <c r="O16" s="87">
        <v>0.6</v>
      </c>
    </row>
    <row r="17" spans="1:15" x14ac:dyDescent="0.25">
      <c r="A17" s="84" t="s">
        <v>249</v>
      </c>
      <c r="B17" s="84" t="s">
        <v>610</v>
      </c>
      <c r="C17" s="85" t="s">
        <v>1135</v>
      </c>
      <c r="D17" s="85" t="s">
        <v>882</v>
      </c>
      <c r="E17" s="86">
        <v>27461963351</v>
      </c>
      <c r="F17" s="86">
        <v>0</v>
      </c>
      <c r="G17" s="86">
        <v>130716947</v>
      </c>
      <c r="H17" s="86">
        <v>27592680298</v>
      </c>
      <c r="I17" s="86">
        <v>31912974</v>
      </c>
      <c r="J17" s="86">
        <v>27560767324</v>
      </c>
      <c r="K17" s="86">
        <v>1745902743</v>
      </c>
      <c r="L17" s="86">
        <v>18076186514</v>
      </c>
      <c r="M17" s="86">
        <v>1764437191</v>
      </c>
      <c r="N17" s="86">
        <v>17659238122</v>
      </c>
      <c r="O17" s="87">
        <v>0.64</v>
      </c>
    </row>
    <row r="18" spans="1:15" x14ac:dyDescent="0.25">
      <c r="A18" s="84" t="s">
        <v>249</v>
      </c>
      <c r="B18" s="84" t="s">
        <v>613</v>
      </c>
      <c r="C18" s="85" t="s">
        <v>1136</v>
      </c>
      <c r="D18" s="85" t="s">
        <v>1137</v>
      </c>
      <c r="E18" s="86">
        <v>18471026936</v>
      </c>
      <c r="F18" s="86">
        <v>0</v>
      </c>
      <c r="G18" s="86">
        <v>-43000000</v>
      </c>
      <c r="H18" s="86">
        <v>18428026936</v>
      </c>
      <c r="I18" s="86">
        <v>0</v>
      </c>
      <c r="J18" s="86">
        <v>18428026936</v>
      </c>
      <c r="K18" s="86">
        <v>1496785949</v>
      </c>
      <c r="L18" s="86">
        <v>13268349163</v>
      </c>
      <c r="M18" s="86">
        <v>1497642949</v>
      </c>
      <c r="N18" s="86">
        <v>13265199163</v>
      </c>
      <c r="O18" s="87">
        <v>0.72</v>
      </c>
    </row>
    <row r="19" spans="1:15" x14ac:dyDescent="0.25">
      <c r="A19" s="84" t="s">
        <v>249</v>
      </c>
      <c r="B19" s="84" t="s">
        <v>616</v>
      </c>
      <c r="C19" s="85" t="s">
        <v>1138</v>
      </c>
      <c r="D19" s="85" t="s">
        <v>1139</v>
      </c>
      <c r="E19" s="86">
        <v>586103587</v>
      </c>
      <c r="F19" s="86">
        <v>0</v>
      </c>
      <c r="G19" s="86">
        <v>0</v>
      </c>
      <c r="H19" s="86">
        <v>586103587</v>
      </c>
      <c r="I19" s="86">
        <v>0</v>
      </c>
      <c r="J19" s="86">
        <v>586103587</v>
      </c>
      <c r="K19" s="86">
        <v>52881462</v>
      </c>
      <c r="L19" s="86">
        <v>454508448</v>
      </c>
      <c r="M19" s="86">
        <v>52881462</v>
      </c>
      <c r="N19" s="86">
        <v>454508448</v>
      </c>
      <c r="O19" s="87">
        <v>0.78</v>
      </c>
    </row>
    <row r="20" spans="1:15" ht="21" x14ac:dyDescent="0.25">
      <c r="A20" s="84" t="s">
        <v>249</v>
      </c>
      <c r="B20" s="84" t="s">
        <v>619</v>
      </c>
      <c r="C20" s="85" t="s">
        <v>1140</v>
      </c>
      <c r="D20" s="85" t="s">
        <v>1141</v>
      </c>
      <c r="E20" s="86">
        <v>850881684</v>
      </c>
      <c r="F20" s="86">
        <v>0</v>
      </c>
      <c r="G20" s="86">
        <v>0</v>
      </c>
      <c r="H20" s="86">
        <v>850881684</v>
      </c>
      <c r="I20" s="86">
        <v>0</v>
      </c>
      <c r="J20" s="86">
        <v>850881684</v>
      </c>
      <c r="K20" s="86">
        <v>38998260</v>
      </c>
      <c r="L20" s="86">
        <v>322694995</v>
      </c>
      <c r="M20" s="86">
        <v>38998260</v>
      </c>
      <c r="N20" s="86">
        <v>322694995</v>
      </c>
      <c r="O20" s="87">
        <v>0.38</v>
      </c>
    </row>
    <row r="21" spans="1:15" x14ac:dyDescent="0.25">
      <c r="A21" s="84" t="s">
        <v>249</v>
      </c>
      <c r="B21" s="84" t="s">
        <v>622</v>
      </c>
      <c r="C21" s="85" t="s">
        <v>1142</v>
      </c>
      <c r="D21" s="85" t="s">
        <v>1143</v>
      </c>
      <c r="E21" s="86">
        <v>8087040</v>
      </c>
      <c r="F21" s="86">
        <v>0</v>
      </c>
      <c r="G21" s="86">
        <v>0</v>
      </c>
      <c r="H21" s="86">
        <v>8087040</v>
      </c>
      <c r="I21" s="86">
        <v>0</v>
      </c>
      <c r="J21" s="86">
        <v>8087040</v>
      </c>
      <c r="K21" s="86">
        <v>296000</v>
      </c>
      <c r="L21" s="86">
        <v>3436066</v>
      </c>
      <c r="M21" s="86">
        <v>296000</v>
      </c>
      <c r="N21" s="86">
        <v>3436066</v>
      </c>
      <c r="O21" s="87">
        <v>0.42</v>
      </c>
    </row>
    <row r="22" spans="1:15" x14ac:dyDescent="0.25">
      <c r="A22" s="84" t="s">
        <v>249</v>
      </c>
      <c r="B22" s="84" t="s">
        <v>625</v>
      </c>
      <c r="C22" s="85" t="s">
        <v>1144</v>
      </c>
      <c r="D22" s="85" t="s">
        <v>1145</v>
      </c>
      <c r="E22" s="86">
        <v>5340928</v>
      </c>
      <c r="F22" s="86">
        <v>0</v>
      </c>
      <c r="G22" s="86">
        <v>0</v>
      </c>
      <c r="H22" s="86">
        <v>5340928</v>
      </c>
      <c r="I22" s="86">
        <v>0</v>
      </c>
      <c r="J22" s="86">
        <v>5340928</v>
      </c>
      <c r="K22" s="86">
        <v>199068</v>
      </c>
      <c r="L22" s="86">
        <v>2283814</v>
      </c>
      <c r="M22" s="86">
        <v>199068</v>
      </c>
      <c r="N22" s="86">
        <v>2283814</v>
      </c>
      <c r="O22" s="87">
        <v>0.43</v>
      </c>
    </row>
    <row r="23" spans="1:15" x14ac:dyDescent="0.25">
      <c r="A23" s="84" t="s">
        <v>249</v>
      </c>
      <c r="B23" s="84" t="s">
        <v>628</v>
      </c>
      <c r="C23" s="85" t="s">
        <v>1146</v>
      </c>
      <c r="D23" s="85" t="s">
        <v>1147</v>
      </c>
      <c r="E23" s="86">
        <v>556447465</v>
      </c>
      <c r="F23" s="86">
        <v>0</v>
      </c>
      <c r="G23" s="86">
        <v>0</v>
      </c>
      <c r="H23" s="86">
        <v>556447465</v>
      </c>
      <c r="I23" s="86">
        <v>0</v>
      </c>
      <c r="J23" s="86">
        <v>556447465</v>
      </c>
      <c r="K23" s="86">
        <v>14294874</v>
      </c>
      <c r="L23" s="86">
        <v>413589469</v>
      </c>
      <c r="M23" s="86">
        <v>14294874</v>
      </c>
      <c r="N23" s="86">
        <v>413589469</v>
      </c>
      <c r="O23" s="87">
        <v>0.74</v>
      </c>
    </row>
    <row r="24" spans="1:15" x14ac:dyDescent="0.25">
      <c r="A24" s="84" t="s">
        <v>249</v>
      </c>
      <c r="B24" s="84" t="s">
        <v>889</v>
      </c>
      <c r="C24" s="85" t="s">
        <v>1148</v>
      </c>
      <c r="D24" s="85" t="s">
        <v>1149</v>
      </c>
      <c r="E24" s="86">
        <v>2046790888</v>
      </c>
      <c r="F24" s="86">
        <v>0</v>
      </c>
      <c r="G24" s="86">
        <v>0</v>
      </c>
      <c r="H24" s="86">
        <v>2046790888</v>
      </c>
      <c r="I24" s="86">
        <v>0</v>
      </c>
      <c r="J24" s="86">
        <v>2046790888</v>
      </c>
      <c r="K24" s="86">
        <v>974113</v>
      </c>
      <c r="L24" s="86">
        <v>1967477431</v>
      </c>
      <c r="M24" s="86">
        <v>974113</v>
      </c>
      <c r="N24" s="86">
        <v>1967477431</v>
      </c>
      <c r="O24" s="87">
        <v>0.96</v>
      </c>
    </row>
    <row r="25" spans="1:15" x14ac:dyDescent="0.25">
      <c r="A25" s="84" t="s">
        <v>249</v>
      </c>
      <c r="B25" s="84" t="s">
        <v>634</v>
      </c>
      <c r="C25" s="85" t="s">
        <v>1150</v>
      </c>
      <c r="D25" s="85" t="s">
        <v>1151</v>
      </c>
      <c r="E25" s="86">
        <v>1906381340</v>
      </c>
      <c r="F25" s="86">
        <v>0</v>
      </c>
      <c r="G25" s="86">
        <v>0</v>
      </c>
      <c r="H25" s="86">
        <v>1906381340</v>
      </c>
      <c r="I25" s="86">
        <v>0</v>
      </c>
      <c r="J25" s="86">
        <v>1906381340</v>
      </c>
      <c r="K25" s="86">
        <v>4000745</v>
      </c>
      <c r="L25" s="86">
        <v>7340623</v>
      </c>
      <c r="M25" s="86">
        <v>4000745</v>
      </c>
      <c r="N25" s="86">
        <v>7340623</v>
      </c>
      <c r="O25" s="87">
        <v>0</v>
      </c>
    </row>
    <row r="26" spans="1:15" x14ac:dyDescent="0.25">
      <c r="A26" s="84" t="s">
        <v>249</v>
      </c>
      <c r="B26" s="84" t="s">
        <v>637</v>
      </c>
      <c r="C26" s="85" t="s">
        <v>1152</v>
      </c>
      <c r="D26" s="85" t="s">
        <v>1153</v>
      </c>
      <c r="E26" s="86">
        <v>915063043</v>
      </c>
      <c r="F26" s="86">
        <v>0</v>
      </c>
      <c r="G26" s="86">
        <v>0</v>
      </c>
      <c r="H26" s="86">
        <v>915063043</v>
      </c>
      <c r="I26" s="86">
        <v>0</v>
      </c>
      <c r="J26" s="86">
        <v>915063043</v>
      </c>
      <c r="K26" s="86">
        <v>46733562</v>
      </c>
      <c r="L26" s="86">
        <v>564845204</v>
      </c>
      <c r="M26" s="86">
        <v>46733562</v>
      </c>
      <c r="N26" s="86">
        <v>564845204</v>
      </c>
      <c r="O26" s="87">
        <v>0.62</v>
      </c>
    </row>
    <row r="27" spans="1:15" x14ac:dyDescent="0.25">
      <c r="A27" s="84" t="s">
        <v>249</v>
      </c>
      <c r="B27" s="84" t="s">
        <v>640</v>
      </c>
      <c r="C27" s="85" t="s">
        <v>1154</v>
      </c>
      <c r="D27" s="85" t="s">
        <v>1155</v>
      </c>
      <c r="E27" s="86">
        <v>608598961</v>
      </c>
      <c r="F27" s="86">
        <v>0</v>
      </c>
      <c r="G27" s="86">
        <v>0</v>
      </c>
      <c r="H27" s="86">
        <v>608598961</v>
      </c>
      <c r="I27" s="86">
        <v>0</v>
      </c>
      <c r="J27" s="86">
        <v>608598961</v>
      </c>
      <c r="K27" s="86">
        <v>48432685</v>
      </c>
      <c r="L27" s="86">
        <v>413390281</v>
      </c>
      <c r="M27" s="86">
        <v>48432685</v>
      </c>
      <c r="N27" s="86">
        <v>413390281</v>
      </c>
      <c r="O27" s="87">
        <v>0.68</v>
      </c>
    </row>
    <row r="28" spans="1:15" x14ac:dyDescent="0.25">
      <c r="A28" s="84" t="s">
        <v>249</v>
      </c>
      <c r="B28" s="84" t="s">
        <v>643</v>
      </c>
      <c r="C28" s="85" t="s">
        <v>1156</v>
      </c>
      <c r="D28" s="85" t="s">
        <v>1157</v>
      </c>
      <c r="E28" s="86">
        <v>100834134</v>
      </c>
      <c r="F28" s="86">
        <v>0</v>
      </c>
      <c r="G28" s="86">
        <v>0</v>
      </c>
      <c r="H28" s="86">
        <v>100834134</v>
      </c>
      <c r="I28" s="86">
        <v>0</v>
      </c>
      <c r="J28" s="86">
        <v>100834134</v>
      </c>
      <c r="K28" s="86">
        <v>4786918</v>
      </c>
      <c r="L28" s="86">
        <v>62916690</v>
      </c>
      <c r="M28" s="86">
        <v>4786918</v>
      </c>
      <c r="N28" s="86">
        <v>62916690</v>
      </c>
      <c r="O28" s="87">
        <v>0.62</v>
      </c>
    </row>
    <row r="29" spans="1:15" x14ac:dyDescent="0.25">
      <c r="A29" s="84" t="s">
        <v>249</v>
      </c>
      <c r="B29" s="84" t="s">
        <v>646</v>
      </c>
      <c r="C29" s="85" t="s">
        <v>1158</v>
      </c>
      <c r="D29" s="85" t="s">
        <v>1159</v>
      </c>
      <c r="E29" s="86">
        <v>915063043</v>
      </c>
      <c r="F29" s="86">
        <v>0</v>
      </c>
      <c r="G29" s="86">
        <v>0</v>
      </c>
      <c r="H29" s="86">
        <v>915063043</v>
      </c>
      <c r="I29" s="86">
        <v>0</v>
      </c>
      <c r="J29" s="86">
        <v>915063043</v>
      </c>
      <c r="K29" s="86">
        <v>20070089</v>
      </c>
      <c r="L29" s="86">
        <v>43749465</v>
      </c>
      <c r="M29" s="86">
        <v>20070089</v>
      </c>
      <c r="N29" s="86">
        <v>43749465</v>
      </c>
      <c r="O29" s="87">
        <v>0.05</v>
      </c>
    </row>
    <row r="30" spans="1:15" x14ac:dyDescent="0.25">
      <c r="A30" s="84" t="s">
        <v>249</v>
      </c>
      <c r="B30" s="84" t="s">
        <v>652</v>
      </c>
      <c r="C30" s="85" t="s">
        <v>1160</v>
      </c>
      <c r="D30" s="85" t="s">
        <v>1161</v>
      </c>
      <c r="E30" s="86">
        <v>491344302</v>
      </c>
      <c r="F30" s="86">
        <v>0</v>
      </c>
      <c r="G30" s="86">
        <v>173716947</v>
      </c>
      <c r="H30" s="86">
        <v>665061249</v>
      </c>
      <c r="I30" s="86">
        <v>31912974</v>
      </c>
      <c r="J30" s="86">
        <v>633148275</v>
      </c>
      <c r="K30" s="86">
        <v>17449018</v>
      </c>
      <c r="L30" s="86">
        <v>551604865</v>
      </c>
      <c r="M30" s="86">
        <v>35126466</v>
      </c>
      <c r="N30" s="86">
        <v>137806473</v>
      </c>
      <c r="O30" s="87">
        <v>0.22</v>
      </c>
    </row>
    <row r="31" spans="1:15" x14ac:dyDescent="0.25">
      <c r="A31" s="84" t="s">
        <v>249</v>
      </c>
      <c r="B31" s="84" t="s">
        <v>655</v>
      </c>
      <c r="C31" s="85" t="s">
        <v>1162</v>
      </c>
      <c r="D31" s="85" t="s">
        <v>905</v>
      </c>
      <c r="E31" s="86">
        <v>3821036648</v>
      </c>
      <c r="F31" s="86">
        <v>93529544</v>
      </c>
      <c r="G31" s="86">
        <v>963700512</v>
      </c>
      <c r="H31" s="86">
        <v>4784737160</v>
      </c>
      <c r="I31" s="86">
        <v>885600164</v>
      </c>
      <c r="J31" s="86">
        <v>3899136996</v>
      </c>
      <c r="K31" s="86">
        <v>-65875664</v>
      </c>
      <c r="L31" s="86">
        <v>3488775119</v>
      </c>
      <c r="M31" s="86">
        <v>369644800</v>
      </c>
      <c r="N31" s="86">
        <v>1662590889</v>
      </c>
      <c r="O31" s="87">
        <v>0.43</v>
      </c>
    </row>
    <row r="32" spans="1:15" x14ac:dyDescent="0.25">
      <c r="A32" s="84" t="s">
        <v>249</v>
      </c>
      <c r="B32" s="84" t="s">
        <v>658</v>
      </c>
      <c r="C32" s="85" t="s">
        <v>1163</v>
      </c>
      <c r="D32" s="85" t="s">
        <v>1164</v>
      </c>
      <c r="E32" s="86">
        <v>3435057284</v>
      </c>
      <c r="F32" s="86">
        <v>73123636</v>
      </c>
      <c r="G32" s="86">
        <v>735597532</v>
      </c>
      <c r="H32" s="86">
        <v>4170654816</v>
      </c>
      <c r="I32" s="86">
        <v>835071926</v>
      </c>
      <c r="J32" s="86">
        <v>3335582890</v>
      </c>
      <c r="K32" s="86">
        <v>-85956000</v>
      </c>
      <c r="L32" s="86">
        <v>2968531934</v>
      </c>
      <c r="M32" s="86">
        <v>309881107</v>
      </c>
      <c r="N32" s="86">
        <v>1317856744</v>
      </c>
      <c r="O32" s="87">
        <v>0.4</v>
      </c>
    </row>
    <row r="33" spans="1:15" x14ac:dyDescent="0.25">
      <c r="A33" s="84" t="s">
        <v>249</v>
      </c>
      <c r="B33" s="84" t="s">
        <v>907</v>
      </c>
      <c r="C33" s="85" t="s">
        <v>1165</v>
      </c>
      <c r="D33" s="85" t="s">
        <v>1166</v>
      </c>
      <c r="E33" s="86">
        <v>120000000</v>
      </c>
      <c r="F33" s="86">
        <v>20405908</v>
      </c>
      <c r="G33" s="86">
        <v>268102980</v>
      </c>
      <c r="H33" s="86">
        <v>388102980</v>
      </c>
      <c r="I33" s="86">
        <v>22151935</v>
      </c>
      <c r="J33" s="86">
        <v>365951045</v>
      </c>
      <c r="K33" s="86">
        <v>0</v>
      </c>
      <c r="L33" s="86">
        <v>345545137</v>
      </c>
      <c r="M33" s="86">
        <v>39683357</v>
      </c>
      <c r="N33" s="86">
        <v>170036097</v>
      </c>
      <c r="O33" s="87">
        <v>0.46</v>
      </c>
    </row>
    <row r="34" spans="1:15" x14ac:dyDescent="0.25">
      <c r="A34" s="84" t="s">
        <v>249</v>
      </c>
      <c r="B34" s="84" t="s">
        <v>661</v>
      </c>
      <c r="C34" s="85" t="s">
        <v>1167</v>
      </c>
      <c r="D34" s="85" t="s">
        <v>1066</v>
      </c>
      <c r="E34" s="86">
        <v>265979364</v>
      </c>
      <c r="F34" s="86">
        <v>0</v>
      </c>
      <c r="G34" s="86">
        <v>-40000000</v>
      </c>
      <c r="H34" s="86">
        <v>225979364</v>
      </c>
      <c r="I34" s="86">
        <v>28376303</v>
      </c>
      <c r="J34" s="86">
        <v>197603061</v>
      </c>
      <c r="K34" s="86">
        <v>20080336</v>
      </c>
      <c r="L34" s="86">
        <v>174698048</v>
      </c>
      <c r="M34" s="86">
        <v>20080336</v>
      </c>
      <c r="N34" s="86">
        <v>174698048</v>
      </c>
      <c r="O34" s="87">
        <v>0.88</v>
      </c>
    </row>
    <row r="35" spans="1:15" x14ac:dyDescent="0.25">
      <c r="A35" s="84" t="s">
        <v>249</v>
      </c>
      <c r="B35" s="84" t="s">
        <v>664</v>
      </c>
      <c r="C35" s="85" t="s">
        <v>1168</v>
      </c>
      <c r="D35" s="85" t="s">
        <v>1169</v>
      </c>
      <c r="E35" s="86">
        <v>8558575204</v>
      </c>
      <c r="F35" s="86">
        <v>0</v>
      </c>
      <c r="G35" s="86">
        <v>-334000000</v>
      </c>
      <c r="H35" s="86">
        <v>8224575204</v>
      </c>
      <c r="I35" s="86">
        <v>0</v>
      </c>
      <c r="J35" s="86">
        <v>8224575204</v>
      </c>
      <c r="K35" s="86">
        <v>444134719</v>
      </c>
      <c r="L35" s="86">
        <v>4308992262</v>
      </c>
      <c r="M35" s="86">
        <v>444134719</v>
      </c>
      <c r="N35" s="86">
        <v>4308992262</v>
      </c>
      <c r="O35" s="87">
        <v>0.52</v>
      </c>
    </row>
    <row r="36" spans="1:15" x14ac:dyDescent="0.25">
      <c r="A36" s="84" t="s">
        <v>249</v>
      </c>
      <c r="B36" s="84" t="s">
        <v>667</v>
      </c>
      <c r="C36" s="85" t="s">
        <v>1170</v>
      </c>
      <c r="D36" s="85" t="s">
        <v>1070</v>
      </c>
      <c r="E36" s="86">
        <v>6378007575</v>
      </c>
      <c r="F36" s="86">
        <v>0</v>
      </c>
      <c r="G36" s="86">
        <v>-334000000</v>
      </c>
      <c r="H36" s="86">
        <v>6044007575</v>
      </c>
      <c r="I36" s="86">
        <v>0</v>
      </c>
      <c r="J36" s="86">
        <v>6044007575</v>
      </c>
      <c r="K36" s="86">
        <v>310718530</v>
      </c>
      <c r="L36" s="86">
        <v>2995287313</v>
      </c>
      <c r="M36" s="86">
        <v>310718530</v>
      </c>
      <c r="N36" s="86">
        <v>2995287313</v>
      </c>
      <c r="O36" s="87">
        <v>0.5</v>
      </c>
    </row>
    <row r="37" spans="1:15" x14ac:dyDescent="0.25">
      <c r="A37" s="84" t="s">
        <v>249</v>
      </c>
      <c r="B37" s="84" t="s">
        <v>670</v>
      </c>
      <c r="C37" s="85" t="s">
        <v>1171</v>
      </c>
      <c r="D37" s="85" t="s">
        <v>1172</v>
      </c>
      <c r="E37" s="86">
        <v>1724119521</v>
      </c>
      <c r="F37" s="86">
        <v>0</v>
      </c>
      <c r="G37" s="86">
        <v>-334000000</v>
      </c>
      <c r="H37" s="86">
        <v>1390119521</v>
      </c>
      <c r="I37" s="86">
        <v>0</v>
      </c>
      <c r="J37" s="86">
        <v>1390119521</v>
      </c>
      <c r="K37" s="86">
        <v>4560850</v>
      </c>
      <c r="L37" s="86">
        <v>6327242</v>
      </c>
      <c r="M37" s="86">
        <v>4560850</v>
      </c>
      <c r="N37" s="86">
        <v>6327242</v>
      </c>
      <c r="O37" s="87">
        <v>0</v>
      </c>
    </row>
    <row r="38" spans="1:15" x14ac:dyDescent="0.25">
      <c r="A38" s="84" t="s">
        <v>249</v>
      </c>
      <c r="B38" s="84" t="s">
        <v>673</v>
      </c>
      <c r="C38" s="85" t="s">
        <v>1173</v>
      </c>
      <c r="D38" s="85" t="s">
        <v>1174</v>
      </c>
      <c r="E38" s="86">
        <v>2041490987</v>
      </c>
      <c r="F38" s="86">
        <v>0</v>
      </c>
      <c r="G38" s="86">
        <v>0</v>
      </c>
      <c r="H38" s="86">
        <v>2041490987</v>
      </c>
      <c r="I38" s="86">
        <v>0</v>
      </c>
      <c r="J38" s="86">
        <v>2041490987</v>
      </c>
      <c r="K38" s="86">
        <v>151058040</v>
      </c>
      <c r="L38" s="86">
        <v>1439052460</v>
      </c>
      <c r="M38" s="86">
        <v>151058040</v>
      </c>
      <c r="N38" s="86">
        <v>1439052460</v>
      </c>
      <c r="O38" s="87">
        <v>0.7</v>
      </c>
    </row>
    <row r="39" spans="1:15" x14ac:dyDescent="0.25">
      <c r="A39" s="84" t="s">
        <v>249</v>
      </c>
      <c r="B39" s="84" t="s">
        <v>676</v>
      </c>
      <c r="C39" s="85" t="s">
        <v>1175</v>
      </c>
      <c r="D39" s="85" t="s">
        <v>1176</v>
      </c>
      <c r="E39" s="86">
        <v>1218571608</v>
      </c>
      <c r="F39" s="86">
        <v>0</v>
      </c>
      <c r="G39" s="86">
        <v>0</v>
      </c>
      <c r="H39" s="86">
        <v>1218571608</v>
      </c>
      <c r="I39" s="86">
        <v>0</v>
      </c>
      <c r="J39" s="86">
        <v>1218571608</v>
      </c>
      <c r="K39" s="86">
        <v>56396500</v>
      </c>
      <c r="L39" s="86">
        <v>569447294</v>
      </c>
      <c r="M39" s="86">
        <v>56396500</v>
      </c>
      <c r="N39" s="86">
        <v>569447294</v>
      </c>
      <c r="O39" s="87">
        <v>0.47</v>
      </c>
    </row>
    <row r="40" spans="1:15" x14ac:dyDescent="0.25">
      <c r="A40" s="84" t="s">
        <v>249</v>
      </c>
      <c r="B40" s="84" t="s">
        <v>919</v>
      </c>
      <c r="C40" s="85" t="s">
        <v>1177</v>
      </c>
      <c r="D40" s="85" t="s">
        <v>1178</v>
      </c>
      <c r="E40" s="86">
        <v>408448108</v>
      </c>
      <c r="F40" s="86">
        <v>0</v>
      </c>
      <c r="G40" s="86">
        <v>0</v>
      </c>
      <c r="H40" s="86">
        <v>408448108</v>
      </c>
      <c r="I40" s="86">
        <v>0</v>
      </c>
      <c r="J40" s="86">
        <v>408448108</v>
      </c>
      <c r="K40" s="86">
        <v>30711700</v>
      </c>
      <c r="L40" s="86">
        <v>278082197</v>
      </c>
      <c r="M40" s="86">
        <v>30711700</v>
      </c>
      <c r="N40" s="86">
        <v>278082197</v>
      </c>
      <c r="O40" s="87">
        <v>0.68</v>
      </c>
    </row>
    <row r="41" spans="1:15" x14ac:dyDescent="0.25">
      <c r="A41" s="84" t="s">
        <v>249</v>
      </c>
      <c r="B41" s="84" t="s">
        <v>679</v>
      </c>
      <c r="C41" s="85" t="s">
        <v>1179</v>
      </c>
      <c r="D41" s="85" t="s">
        <v>1180</v>
      </c>
      <c r="E41" s="86">
        <v>985377351</v>
      </c>
      <c r="F41" s="86">
        <v>0</v>
      </c>
      <c r="G41" s="86">
        <v>0</v>
      </c>
      <c r="H41" s="86">
        <v>985377351</v>
      </c>
      <c r="I41" s="86">
        <v>0</v>
      </c>
      <c r="J41" s="86">
        <v>985377351</v>
      </c>
      <c r="K41" s="86">
        <v>67991440</v>
      </c>
      <c r="L41" s="86">
        <v>702378120</v>
      </c>
      <c r="M41" s="86">
        <v>67991440</v>
      </c>
      <c r="N41" s="86">
        <v>702378120</v>
      </c>
      <c r="O41" s="87">
        <v>0.71</v>
      </c>
    </row>
    <row r="42" spans="1:15" x14ac:dyDescent="0.25">
      <c r="A42" s="84" t="s">
        <v>249</v>
      </c>
      <c r="B42" s="84" t="s">
        <v>682</v>
      </c>
      <c r="C42" s="85" t="s">
        <v>1181</v>
      </c>
      <c r="D42" s="85" t="s">
        <v>1073</v>
      </c>
      <c r="E42" s="86">
        <v>2180567629</v>
      </c>
      <c r="F42" s="86">
        <v>0</v>
      </c>
      <c r="G42" s="86">
        <v>0</v>
      </c>
      <c r="H42" s="86">
        <v>2180567629</v>
      </c>
      <c r="I42" s="86">
        <v>0</v>
      </c>
      <c r="J42" s="86">
        <v>2180567629</v>
      </c>
      <c r="K42" s="86">
        <v>133416189</v>
      </c>
      <c r="L42" s="86">
        <v>1313704949</v>
      </c>
      <c r="M42" s="86">
        <v>133416189</v>
      </c>
      <c r="N42" s="86">
        <v>1313704949</v>
      </c>
      <c r="O42" s="87">
        <v>0.6</v>
      </c>
    </row>
    <row r="43" spans="1:15" x14ac:dyDescent="0.25">
      <c r="A43" s="84" t="s">
        <v>249</v>
      </c>
      <c r="B43" s="84" t="s">
        <v>685</v>
      </c>
      <c r="C43" s="85" t="s">
        <v>1182</v>
      </c>
      <c r="D43" s="85" t="s">
        <v>1183</v>
      </c>
      <c r="E43" s="86">
        <v>774604423</v>
      </c>
      <c r="F43" s="86">
        <v>0</v>
      </c>
      <c r="G43" s="86">
        <v>0</v>
      </c>
      <c r="H43" s="86">
        <v>774604423</v>
      </c>
      <c r="I43" s="86">
        <v>0</v>
      </c>
      <c r="J43" s="86">
        <v>774604423</v>
      </c>
      <c r="K43" s="86">
        <v>50725589</v>
      </c>
      <c r="L43" s="86">
        <v>455390549</v>
      </c>
      <c r="M43" s="86">
        <v>50725589</v>
      </c>
      <c r="N43" s="86">
        <v>455390549</v>
      </c>
      <c r="O43" s="87">
        <v>0.59</v>
      </c>
    </row>
    <row r="44" spans="1:15" x14ac:dyDescent="0.25">
      <c r="A44" s="84" t="s">
        <v>249</v>
      </c>
      <c r="B44" s="84" t="s">
        <v>688</v>
      </c>
      <c r="C44" s="85" t="s">
        <v>1184</v>
      </c>
      <c r="D44" s="85" t="s">
        <v>1185</v>
      </c>
      <c r="E44" s="86">
        <v>575805150</v>
      </c>
      <c r="F44" s="86">
        <v>0</v>
      </c>
      <c r="G44" s="86">
        <v>0</v>
      </c>
      <c r="H44" s="86">
        <v>575805150</v>
      </c>
      <c r="I44" s="86">
        <v>0</v>
      </c>
      <c r="J44" s="86">
        <v>575805150</v>
      </c>
      <c r="K44" s="86">
        <v>44375100</v>
      </c>
      <c r="L44" s="86">
        <v>412292100</v>
      </c>
      <c r="M44" s="86">
        <v>44375100</v>
      </c>
      <c r="N44" s="86">
        <v>412292100</v>
      </c>
      <c r="O44" s="87">
        <v>0.72</v>
      </c>
    </row>
    <row r="45" spans="1:15" x14ac:dyDescent="0.25">
      <c r="A45" s="84" t="s">
        <v>249</v>
      </c>
      <c r="B45" s="84" t="s">
        <v>927</v>
      </c>
      <c r="C45" s="85" t="s">
        <v>1186</v>
      </c>
      <c r="D45" s="85" t="s">
        <v>1187</v>
      </c>
      <c r="E45" s="86">
        <v>24868808</v>
      </c>
      <c r="F45" s="86">
        <v>0</v>
      </c>
      <c r="G45" s="86">
        <v>0</v>
      </c>
      <c r="H45" s="86">
        <v>24868808</v>
      </c>
      <c r="I45" s="86">
        <v>0</v>
      </c>
      <c r="J45" s="86">
        <v>24868808</v>
      </c>
      <c r="K45" s="86">
        <v>548800</v>
      </c>
      <c r="L45" s="86">
        <v>4556600</v>
      </c>
      <c r="M45" s="86">
        <v>548800</v>
      </c>
      <c r="N45" s="86">
        <v>4556600</v>
      </c>
      <c r="O45" s="87">
        <v>0.18</v>
      </c>
    </row>
    <row r="46" spans="1:15" x14ac:dyDescent="0.25">
      <c r="A46" s="84" t="s">
        <v>249</v>
      </c>
      <c r="B46" s="84" t="s">
        <v>694</v>
      </c>
      <c r="C46" s="85" t="s">
        <v>1188</v>
      </c>
      <c r="D46" s="85" t="s">
        <v>1189</v>
      </c>
      <c r="E46" s="86">
        <v>483173549</v>
      </c>
      <c r="F46" s="86">
        <v>0</v>
      </c>
      <c r="G46" s="86">
        <v>0</v>
      </c>
      <c r="H46" s="86">
        <v>483173549</v>
      </c>
      <c r="I46" s="86">
        <v>0</v>
      </c>
      <c r="J46" s="86">
        <v>483173549</v>
      </c>
      <c r="K46" s="86">
        <v>22660020</v>
      </c>
      <c r="L46" s="86">
        <v>264879420</v>
      </c>
      <c r="M46" s="86">
        <v>22660020</v>
      </c>
      <c r="N46" s="86">
        <v>264879420</v>
      </c>
      <c r="O46" s="87">
        <v>0.55000000000000004</v>
      </c>
    </row>
    <row r="47" spans="1:15" x14ac:dyDescent="0.25">
      <c r="A47" s="84" t="s">
        <v>249</v>
      </c>
      <c r="B47" s="84" t="s">
        <v>697</v>
      </c>
      <c r="C47" s="85" t="s">
        <v>1190</v>
      </c>
      <c r="D47" s="85" t="s">
        <v>933</v>
      </c>
      <c r="E47" s="86">
        <v>322115699</v>
      </c>
      <c r="F47" s="86">
        <v>0</v>
      </c>
      <c r="G47" s="86">
        <v>0</v>
      </c>
      <c r="H47" s="86">
        <v>322115699</v>
      </c>
      <c r="I47" s="86">
        <v>0</v>
      </c>
      <c r="J47" s="86">
        <v>322115699</v>
      </c>
      <c r="K47" s="86">
        <v>15106680</v>
      </c>
      <c r="L47" s="86">
        <v>176586280</v>
      </c>
      <c r="M47" s="86">
        <v>15106680</v>
      </c>
      <c r="N47" s="86">
        <v>176586280</v>
      </c>
      <c r="O47" s="87">
        <v>0.55000000000000004</v>
      </c>
    </row>
    <row r="48" spans="1:15" x14ac:dyDescent="0.25">
      <c r="A48" s="84" t="s">
        <v>249</v>
      </c>
      <c r="B48" s="84" t="s">
        <v>700</v>
      </c>
      <c r="C48" s="85" t="s">
        <v>1191</v>
      </c>
      <c r="D48" s="85" t="s">
        <v>935</v>
      </c>
      <c r="E48" s="86">
        <v>23131319491</v>
      </c>
      <c r="F48" s="86">
        <v>29838902</v>
      </c>
      <c r="G48" s="86">
        <v>-340223825</v>
      </c>
      <c r="H48" s="86">
        <v>22791095666</v>
      </c>
      <c r="I48" s="86">
        <v>2885208285</v>
      </c>
      <c r="J48" s="86">
        <v>19905887381</v>
      </c>
      <c r="K48" s="86">
        <v>1229455583</v>
      </c>
      <c r="L48" s="86">
        <v>17784434830</v>
      </c>
      <c r="M48" s="86">
        <v>3507039772</v>
      </c>
      <c r="N48" s="86">
        <v>13423626970</v>
      </c>
      <c r="O48" s="87">
        <v>0.67</v>
      </c>
    </row>
    <row r="49" spans="1:15" x14ac:dyDescent="0.25">
      <c r="A49" s="84" t="s">
        <v>249</v>
      </c>
      <c r="B49" s="84" t="s">
        <v>703</v>
      </c>
      <c r="C49" s="85" t="s">
        <v>1192</v>
      </c>
      <c r="D49" s="85" t="s">
        <v>1193</v>
      </c>
      <c r="E49" s="86">
        <v>3723550000</v>
      </c>
      <c r="F49" s="86">
        <v>-1469960</v>
      </c>
      <c r="G49" s="86">
        <v>-468241960</v>
      </c>
      <c r="H49" s="86">
        <v>3255308040</v>
      </c>
      <c r="I49" s="86">
        <v>411325528</v>
      </c>
      <c r="J49" s="86">
        <v>2843982512</v>
      </c>
      <c r="K49" s="86">
        <v>23745140</v>
      </c>
      <c r="L49" s="86">
        <v>1790866073</v>
      </c>
      <c r="M49" s="86">
        <v>192926278</v>
      </c>
      <c r="N49" s="86">
        <v>635356710</v>
      </c>
      <c r="O49" s="87">
        <v>0.22</v>
      </c>
    </row>
    <row r="50" spans="1:15" x14ac:dyDescent="0.25">
      <c r="A50" s="84" t="s">
        <v>249</v>
      </c>
      <c r="B50" s="84" t="s">
        <v>706</v>
      </c>
      <c r="C50" s="85" t="s">
        <v>1194</v>
      </c>
      <c r="D50" s="85" t="s">
        <v>1195</v>
      </c>
      <c r="E50" s="86">
        <v>280000000</v>
      </c>
      <c r="F50" s="86">
        <v>0</v>
      </c>
      <c r="G50" s="86">
        <v>-167500000</v>
      </c>
      <c r="H50" s="86">
        <v>112500000</v>
      </c>
      <c r="I50" s="86">
        <v>85500000</v>
      </c>
      <c r="J50" s="86">
        <v>27000000</v>
      </c>
      <c r="K50" s="86">
        <v>0</v>
      </c>
      <c r="L50" s="86">
        <v>0</v>
      </c>
      <c r="M50" s="86">
        <v>0</v>
      </c>
      <c r="N50" s="86">
        <v>0</v>
      </c>
      <c r="O50" s="87">
        <v>0</v>
      </c>
    </row>
    <row r="51" spans="1:15" x14ac:dyDescent="0.25">
      <c r="A51" s="84" t="s">
        <v>249</v>
      </c>
      <c r="B51" s="84" t="s">
        <v>709</v>
      </c>
      <c r="C51" s="85" t="s">
        <v>1196</v>
      </c>
      <c r="D51" s="85" t="s">
        <v>1197</v>
      </c>
      <c r="E51" s="86">
        <v>438900000</v>
      </c>
      <c r="F51" s="86">
        <v>0</v>
      </c>
      <c r="G51" s="86">
        <v>-153000000</v>
      </c>
      <c r="H51" s="86">
        <v>285900000</v>
      </c>
      <c r="I51" s="86">
        <v>39860000</v>
      </c>
      <c r="J51" s="86">
        <v>246040000</v>
      </c>
      <c r="K51" s="86">
        <v>175100</v>
      </c>
      <c r="L51" s="86">
        <v>237507418</v>
      </c>
      <c r="M51" s="86">
        <v>3072624</v>
      </c>
      <c r="N51" s="86">
        <v>31592318</v>
      </c>
      <c r="O51" s="87">
        <v>0.13</v>
      </c>
    </row>
    <row r="52" spans="1:15" x14ac:dyDescent="0.25">
      <c r="A52" s="84" t="s">
        <v>249</v>
      </c>
      <c r="B52" s="84" t="s">
        <v>712</v>
      </c>
      <c r="C52" s="85" t="s">
        <v>1198</v>
      </c>
      <c r="D52" s="85" t="s">
        <v>1199</v>
      </c>
      <c r="E52" s="86">
        <v>2953500000</v>
      </c>
      <c r="F52" s="86">
        <v>20220040</v>
      </c>
      <c r="G52" s="86">
        <v>-106051960</v>
      </c>
      <c r="H52" s="86">
        <v>2847448040</v>
      </c>
      <c r="I52" s="86">
        <v>278655528</v>
      </c>
      <c r="J52" s="86">
        <v>2568792512</v>
      </c>
      <c r="K52" s="86">
        <v>23570040</v>
      </c>
      <c r="L52" s="86">
        <v>1553358655</v>
      </c>
      <c r="M52" s="86">
        <v>189853654</v>
      </c>
      <c r="N52" s="86">
        <v>603764392</v>
      </c>
      <c r="O52" s="87">
        <v>0.24</v>
      </c>
    </row>
    <row r="53" spans="1:15" x14ac:dyDescent="0.25">
      <c r="A53" s="84" t="s">
        <v>249</v>
      </c>
      <c r="B53" s="84" t="s">
        <v>715</v>
      </c>
      <c r="C53" s="85" t="s">
        <v>1200</v>
      </c>
      <c r="D53" s="85" t="s">
        <v>1201</v>
      </c>
      <c r="E53" s="86">
        <v>51150000</v>
      </c>
      <c r="F53" s="86">
        <v>-21690000</v>
      </c>
      <c r="G53" s="86">
        <v>-41690000</v>
      </c>
      <c r="H53" s="86">
        <v>9460000</v>
      </c>
      <c r="I53" s="86">
        <v>7310000</v>
      </c>
      <c r="J53" s="86">
        <v>2150000</v>
      </c>
      <c r="K53" s="86">
        <v>0</v>
      </c>
      <c r="L53" s="86">
        <v>0</v>
      </c>
      <c r="M53" s="86">
        <v>0</v>
      </c>
      <c r="N53" s="86">
        <v>0</v>
      </c>
      <c r="O53" s="87">
        <v>0</v>
      </c>
    </row>
    <row r="54" spans="1:15" x14ac:dyDescent="0.25">
      <c r="A54" s="84" t="s">
        <v>249</v>
      </c>
      <c r="B54" s="84" t="s">
        <v>718</v>
      </c>
      <c r="C54" s="85" t="s">
        <v>1202</v>
      </c>
      <c r="D54" s="85" t="s">
        <v>1203</v>
      </c>
      <c r="E54" s="86">
        <v>7194469491</v>
      </c>
      <c r="F54" s="86">
        <v>11469960</v>
      </c>
      <c r="G54" s="86">
        <v>-307404419</v>
      </c>
      <c r="H54" s="86">
        <v>6887065072</v>
      </c>
      <c r="I54" s="86">
        <v>1087982757</v>
      </c>
      <c r="J54" s="86">
        <v>5799082315</v>
      </c>
      <c r="K54" s="86">
        <v>893499251</v>
      </c>
      <c r="L54" s="86">
        <v>5233681798</v>
      </c>
      <c r="M54" s="86">
        <v>470045022</v>
      </c>
      <c r="N54" s="86">
        <v>2028950801</v>
      </c>
      <c r="O54" s="87">
        <v>0.35</v>
      </c>
    </row>
    <row r="55" spans="1:15" x14ac:dyDescent="0.25">
      <c r="A55" s="84" t="s">
        <v>249</v>
      </c>
      <c r="B55" s="84" t="s">
        <v>721</v>
      </c>
      <c r="C55" s="85" t="s">
        <v>1204</v>
      </c>
      <c r="D55" s="85" t="s">
        <v>1205</v>
      </c>
      <c r="E55" s="86">
        <v>150000000</v>
      </c>
      <c r="F55" s="86">
        <v>15469960</v>
      </c>
      <c r="G55" s="86">
        <v>15469960</v>
      </c>
      <c r="H55" s="86">
        <v>165469960</v>
      </c>
      <c r="I55" s="86">
        <v>82101016</v>
      </c>
      <c r="J55" s="86">
        <v>83368944</v>
      </c>
      <c r="K55" s="86">
        <v>1675120</v>
      </c>
      <c r="L55" s="86">
        <v>64153734</v>
      </c>
      <c r="M55" s="86">
        <v>5420370</v>
      </c>
      <c r="N55" s="86">
        <v>38478614</v>
      </c>
      <c r="O55" s="87">
        <v>0.46</v>
      </c>
    </row>
    <row r="56" spans="1:15" x14ac:dyDescent="0.25">
      <c r="A56" s="84" t="s">
        <v>249</v>
      </c>
      <c r="B56" s="84" t="s">
        <v>724</v>
      </c>
      <c r="C56" s="85" t="s">
        <v>1206</v>
      </c>
      <c r="D56" s="85" t="s">
        <v>1207</v>
      </c>
      <c r="E56" s="86">
        <v>502500000</v>
      </c>
      <c r="F56" s="86">
        <v>0</v>
      </c>
      <c r="G56" s="86">
        <v>-52105960</v>
      </c>
      <c r="H56" s="86">
        <v>450394040</v>
      </c>
      <c r="I56" s="86">
        <v>21400000</v>
      </c>
      <c r="J56" s="86">
        <v>428994040</v>
      </c>
      <c r="K56" s="86">
        <v>1245200</v>
      </c>
      <c r="L56" s="86">
        <v>425664540</v>
      </c>
      <c r="M56" s="86">
        <v>4777500</v>
      </c>
      <c r="N56" s="86">
        <v>9835800</v>
      </c>
      <c r="O56" s="87">
        <v>0.02</v>
      </c>
    </row>
    <row r="57" spans="1:15" x14ac:dyDescent="0.25">
      <c r="A57" s="84" t="s">
        <v>249</v>
      </c>
      <c r="B57" s="84" t="s">
        <v>727</v>
      </c>
      <c r="C57" s="85" t="s">
        <v>1208</v>
      </c>
      <c r="D57" s="85" t="s">
        <v>1209</v>
      </c>
      <c r="E57" s="86">
        <v>166000000</v>
      </c>
      <c r="F57" s="86">
        <v>0</v>
      </c>
      <c r="G57" s="86">
        <v>41014818</v>
      </c>
      <c r="H57" s="86">
        <v>207014818</v>
      </c>
      <c r="I57" s="86">
        <v>68338658</v>
      </c>
      <c r="J57" s="86">
        <v>138676160</v>
      </c>
      <c r="K57" s="86">
        <v>97600</v>
      </c>
      <c r="L57" s="86">
        <v>118539183</v>
      </c>
      <c r="M57" s="86">
        <v>5338201</v>
      </c>
      <c r="N57" s="86">
        <v>12786600</v>
      </c>
      <c r="O57" s="87">
        <v>0.09</v>
      </c>
    </row>
    <row r="58" spans="1:15" x14ac:dyDescent="0.25">
      <c r="A58" s="84" t="s">
        <v>249</v>
      </c>
      <c r="B58" s="84" t="s">
        <v>730</v>
      </c>
      <c r="C58" s="85" t="s">
        <v>1210</v>
      </c>
      <c r="D58" s="85" t="s">
        <v>1211</v>
      </c>
      <c r="E58" s="86">
        <v>1471810000</v>
      </c>
      <c r="F58" s="86">
        <v>-59000000</v>
      </c>
      <c r="G58" s="86">
        <v>-208627000</v>
      </c>
      <c r="H58" s="86">
        <v>1263183000</v>
      </c>
      <c r="I58" s="86">
        <v>70573000</v>
      </c>
      <c r="J58" s="86">
        <v>1192610000</v>
      </c>
      <c r="K58" s="86">
        <v>0</v>
      </c>
      <c r="L58" s="86">
        <v>1184340157</v>
      </c>
      <c r="M58" s="86">
        <v>126881625</v>
      </c>
      <c r="N58" s="86">
        <v>243599536</v>
      </c>
      <c r="O58" s="87">
        <v>0.2</v>
      </c>
    </row>
    <row r="59" spans="1:15" x14ac:dyDescent="0.25">
      <c r="A59" s="84" t="s">
        <v>249</v>
      </c>
      <c r="B59" s="84" t="s">
        <v>733</v>
      </c>
      <c r="C59" s="85" t="s">
        <v>1212</v>
      </c>
      <c r="D59" s="85" t="s">
        <v>1213</v>
      </c>
      <c r="E59" s="86">
        <v>1694000000</v>
      </c>
      <c r="F59" s="86">
        <v>0</v>
      </c>
      <c r="G59" s="86">
        <v>96038704</v>
      </c>
      <c r="H59" s="86">
        <v>1790038704</v>
      </c>
      <c r="I59" s="86">
        <v>7440144</v>
      </c>
      <c r="J59" s="86">
        <v>1782598560</v>
      </c>
      <c r="K59" s="86">
        <v>0</v>
      </c>
      <c r="L59" s="86">
        <v>1782598560</v>
      </c>
      <c r="M59" s="86">
        <v>309943038</v>
      </c>
      <c r="N59" s="86">
        <v>1061204642</v>
      </c>
      <c r="O59" s="87">
        <v>0.6</v>
      </c>
    </row>
    <row r="60" spans="1:15" x14ac:dyDescent="0.25">
      <c r="A60" s="84" t="s">
        <v>249</v>
      </c>
      <c r="B60" s="84" t="s">
        <v>735</v>
      </c>
      <c r="C60" s="85" t="s">
        <v>1214</v>
      </c>
      <c r="D60" s="85" t="s">
        <v>1215</v>
      </c>
      <c r="E60" s="86">
        <v>1332574000</v>
      </c>
      <c r="F60" s="86">
        <v>0</v>
      </c>
      <c r="G60" s="86">
        <v>0</v>
      </c>
      <c r="H60" s="86">
        <v>1332574000</v>
      </c>
      <c r="I60" s="86">
        <v>154432021</v>
      </c>
      <c r="J60" s="86">
        <v>1178141979</v>
      </c>
      <c r="K60" s="86">
        <v>844994966</v>
      </c>
      <c r="L60" s="86">
        <v>1150513152</v>
      </c>
      <c r="M60" s="86">
        <v>7464295</v>
      </c>
      <c r="N60" s="86">
        <v>305518186</v>
      </c>
      <c r="O60" s="87">
        <v>0.26</v>
      </c>
    </row>
    <row r="61" spans="1:15" x14ac:dyDescent="0.25">
      <c r="A61" s="84" t="s">
        <v>249</v>
      </c>
      <c r="B61" s="84" t="s">
        <v>738</v>
      </c>
      <c r="C61" s="85" t="s">
        <v>1216</v>
      </c>
      <c r="D61" s="85" t="s">
        <v>1217</v>
      </c>
      <c r="E61" s="86">
        <v>440500000</v>
      </c>
      <c r="F61" s="86">
        <v>0</v>
      </c>
      <c r="G61" s="86">
        <v>0</v>
      </c>
      <c r="H61" s="86">
        <v>440500000</v>
      </c>
      <c r="I61" s="86">
        <v>0</v>
      </c>
      <c r="J61" s="86">
        <v>440500000</v>
      </c>
      <c r="K61" s="86">
        <v>21986365</v>
      </c>
      <c r="L61" s="86">
        <v>246431018</v>
      </c>
      <c r="M61" s="86">
        <v>8283660</v>
      </c>
      <c r="N61" s="86">
        <v>232495482</v>
      </c>
      <c r="O61" s="87">
        <v>0.53</v>
      </c>
    </row>
    <row r="62" spans="1:15" x14ac:dyDescent="0.25">
      <c r="A62" s="84" t="s">
        <v>249</v>
      </c>
      <c r="B62" s="84" t="s">
        <v>741</v>
      </c>
      <c r="C62" s="85" t="s">
        <v>1218</v>
      </c>
      <c r="D62" s="85" t="s">
        <v>1219</v>
      </c>
      <c r="E62" s="86">
        <v>300000000</v>
      </c>
      <c r="F62" s="86">
        <v>0</v>
      </c>
      <c r="G62" s="86">
        <v>-84500000</v>
      </c>
      <c r="H62" s="86">
        <v>215500000</v>
      </c>
      <c r="I62" s="86">
        <v>182500000</v>
      </c>
      <c r="J62" s="86">
        <v>33000000</v>
      </c>
      <c r="K62" s="86">
        <v>0</v>
      </c>
      <c r="L62" s="86">
        <v>4084322</v>
      </c>
      <c r="M62" s="86">
        <v>1936333</v>
      </c>
      <c r="N62" s="86">
        <v>4084322</v>
      </c>
      <c r="O62" s="87">
        <v>0.12</v>
      </c>
    </row>
    <row r="63" spans="1:15" x14ac:dyDescent="0.25">
      <c r="A63" s="84" t="s">
        <v>249</v>
      </c>
      <c r="B63" s="84" t="s">
        <v>744</v>
      </c>
      <c r="C63" s="85" t="s">
        <v>1220</v>
      </c>
      <c r="D63" s="85" t="s">
        <v>1221</v>
      </c>
      <c r="E63" s="86">
        <v>390000000</v>
      </c>
      <c r="F63" s="86">
        <v>0</v>
      </c>
      <c r="G63" s="86">
        <v>0</v>
      </c>
      <c r="H63" s="86">
        <v>390000000</v>
      </c>
      <c r="I63" s="86">
        <v>354000000</v>
      </c>
      <c r="J63" s="86">
        <v>36000000</v>
      </c>
      <c r="K63" s="86">
        <v>0</v>
      </c>
      <c r="L63" s="86">
        <v>0</v>
      </c>
      <c r="M63" s="86">
        <v>0</v>
      </c>
      <c r="N63" s="86">
        <v>0</v>
      </c>
      <c r="O63" s="87">
        <v>0</v>
      </c>
    </row>
    <row r="64" spans="1:15" x14ac:dyDescent="0.25">
      <c r="A64" s="84" t="s">
        <v>249</v>
      </c>
      <c r="B64" s="84" t="s">
        <v>975</v>
      </c>
      <c r="C64" s="85" t="s">
        <v>1222</v>
      </c>
      <c r="D64" s="85" t="s">
        <v>1223</v>
      </c>
      <c r="E64" s="86">
        <v>536085491</v>
      </c>
      <c r="F64" s="86">
        <v>55000000</v>
      </c>
      <c r="G64" s="86">
        <v>-65994941</v>
      </c>
      <c r="H64" s="86">
        <v>470090550</v>
      </c>
      <c r="I64" s="86">
        <v>55357918</v>
      </c>
      <c r="J64" s="86">
        <v>414732632</v>
      </c>
      <c r="K64" s="86">
        <v>23500000</v>
      </c>
      <c r="L64" s="86">
        <v>257357132</v>
      </c>
      <c r="M64" s="86">
        <v>0</v>
      </c>
      <c r="N64" s="86">
        <v>120947619</v>
      </c>
      <c r="O64" s="87">
        <v>0.28999999999999998</v>
      </c>
    </row>
    <row r="65" spans="1:15" x14ac:dyDescent="0.25">
      <c r="A65" s="84" t="s">
        <v>249</v>
      </c>
      <c r="B65" s="84" t="s">
        <v>750</v>
      </c>
      <c r="C65" s="85" t="s">
        <v>1224</v>
      </c>
      <c r="D65" s="85" t="s">
        <v>1225</v>
      </c>
      <c r="E65" s="86">
        <v>211000000</v>
      </c>
      <c r="F65" s="86">
        <v>0</v>
      </c>
      <c r="G65" s="86">
        <v>-48700000</v>
      </c>
      <c r="H65" s="86">
        <v>162300000</v>
      </c>
      <c r="I65" s="86">
        <v>91840000</v>
      </c>
      <c r="J65" s="86">
        <v>70460000</v>
      </c>
      <c r="K65" s="86">
        <v>0</v>
      </c>
      <c r="L65" s="86">
        <v>0</v>
      </c>
      <c r="M65" s="86">
        <v>0</v>
      </c>
      <c r="N65" s="86">
        <v>0</v>
      </c>
      <c r="O65" s="87">
        <v>0</v>
      </c>
    </row>
    <row r="66" spans="1:15" x14ac:dyDescent="0.25">
      <c r="A66" s="84" t="s">
        <v>249</v>
      </c>
      <c r="B66" s="84" t="s">
        <v>756</v>
      </c>
      <c r="C66" s="85" t="s">
        <v>1226</v>
      </c>
      <c r="D66" s="85" t="s">
        <v>1080</v>
      </c>
      <c r="E66" s="86">
        <v>12213300000</v>
      </c>
      <c r="F66" s="86">
        <v>19838902</v>
      </c>
      <c r="G66" s="86">
        <v>435422554</v>
      </c>
      <c r="H66" s="86">
        <v>12648722554</v>
      </c>
      <c r="I66" s="86">
        <v>1385900000</v>
      </c>
      <c r="J66" s="86">
        <v>11262822554</v>
      </c>
      <c r="K66" s="86">
        <v>312211192</v>
      </c>
      <c r="L66" s="86">
        <v>10759886959</v>
      </c>
      <c r="M66" s="86">
        <v>2844068472</v>
      </c>
      <c r="N66" s="86">
        <v>10759319459</v>
      </c>
      <c r="O66" s="87">
        <v>0.96</v>
      </c>
    </row>
    <row r="67" spans="1:15" x14ac:dyDescent="0.25">
      <c r="A67" s="84" t="s">
        <v>249</v>
      </c>
      <c r="B67" s="84" t="s">
        <v>759</v>
      </c>
      <c r="C67" s="85" t="s">
        <v>1227</v>
      </c>
      <c r="D67" s="85" t="s">
        <v>1228</v>
      </c>
      <c r="E67" s="86">
        <v>10413300000</v>
      </c>
      <c r="F67" s="86">
        <v>29838902</v>
      </c>
      <c r="G67" s="86">
        <v>-327810950</v>
      </c>
      <c r="H67" s="86">
        <v>10085489050</v>
      </c>
      <c r="I67" s="86">
        <v>0</v>
      </c>
      <c r="J67" s="86">
        <v>10085489050</v>
      </c>
      <c r="K67" s="86">
        <v>312211192</v>
      </c>
      <c r="L67" s="86">
        <v>9822402832</v>
      </c>
      <c r="M67" s="86">
        <v>2844068472</v>
      </c>
      <c r="N67" s="86">
        <v>9821835332</v>
      </c>
      <c r="O67" s="87">
        <v>0.97</v>
      </c>
    </row>
    <row r="68" spans="1:15" x14ac:dyDescent="0.25">
      <c r="A68" s="84" t="s">
        <v>249</v>
      </c>
      <c r="B68" s="84" t="s">
        <v>762</v>
      </c>
      <c r="C68" s="85" t="s">
        <v>1229</v>
      </c>
      <c r="D68" s="85" t="s">
        <v>1230</v>
      </c>
      <c r="E68" s="86">
        <v>1800000000</v>
      </c>
      <c r="F68" s="86">
        <v>-10000000</v>
      </c>
      <c r="G68" s="86">
        <v>763233504</v>
      </c>
      <c r="H68" s="86">
        <v>2563233504</v>
      </c>
      <c r="I68" s="86">
        <v>1385900000</v>
      </c>
      <c r="J68" s="86">
        <v>1177333504</v>
      </c>
      <c r="K68" s="86">
        <v>0</v>
      </c>
      <c r="L68" s="86">
        <v>937484127</v>
      </c>
      <c r="M68" s="86">
        <v>0</v>
      </c>
      <c r="N68" s="86">
        <v>937484127</v>
      </c>
      <c r="O68" s="87">
        <v>0.8</v>
      </c>
    </row>
    <row r="69" spans="1:15" x14ac:dyDescent="0.25">
      <c r="A69" s="84" t="s">
        <v>249</v>
      </c>
      <c r="B69" s="84" t="s">
        <v>780</v>
      </c>
      <c r="C69" s="85" t="s">
        <v>1231</v>
      </c>
      <c r="D69" s="85" t="s">
        <v>985</v>
      </c>
      <c r="E69" s="86">
        <v>14025220307</v>
      </c>
      <c r="F69" s="86">
        <v>-123368446</v>
      </c>
      <c r="G69" s="86">
        <v>-7246344741</v>
      </c>
      <c r="H69" s="86">
        <v>6778875566</v>
      </c>
      <c r="I69" s="86">
        <v>0</v>
      </c>
      <c r="J69" s="86">
        <v>6778875566</v>
      </c>
      <c r="K69" s="86">
        <v>-120177046</v>
      </c>
      <c r="L69" s="86">
        <v>6778875566</v>
      </c>
      <c r="M69" s="86">
        <v>226273460</v>
      </c>
      <c r="N69" s="86">
        <v>4991237651</v>
      </c>
      <c r="O69" s="87">
        <v>0.74</v>
      </c>
    </row>
    <row r="70" spans="1:15" x14ac:dyDescent="0.25">
      <c r="A70" s="84" t="s">
        <v>249</v>
      </c>
      <c r="B70" s="84" t="s">
        <v>1232</v>
      </c>
      <c r="C70" s="85" t="s">
        <v>1233</v>
      </c>
      <c r="D70" s="85" t="s">
        <v>880</v>
      </c>
      <c r="E70" s="86">
        <v>5083754049</v>
      </c>
      <c r="F70" s="86">
        <v>-6715995</v>
      </c>
      <c r="G70" s="86">
        <v>-1533188055</v>
      </c>
      <c r="H70" s="86">
        <v>3550565994</v>
      </c>
      <c r="I70" s="86">
        <v>0</v>
      </c>
      <c r="J70" s="86">
        <v>3550565994</v>
      </c>
      <c r="K70" s="86">
        <v>-3577995</v>
      </c>
      <c r="L70" s="86">
        <v>3550565994</v>
      </c>
      <c r="M70" s="86">
        <v>30832076</v>
      </c>
      <c r="N70" s="86">
        <v>2675412918</v>
      </c>
      <c r="O70" s="87">
        <v>0.75</v>
      </c>
    </row>
    <row r="71" spans="1:15" x14ac:dyDescent="0.25">
      <c r="A71" s="84" t="s">
        <v>249</v>
      </c>
      <c r="B71" s="84" t="s">
        <v>1234</v>
      </c>
      <c r="C71" s="85" t="s">
        <v>1235</v>
      </c>
      <c r="D71" s="85" t="s">
        <v>935</v>
      </c>
      <c r="E71" s="86">
        <v>8941466258</v>
      </c>
      <c r="F71" s="86">
        <v>-116652451</v>
      </c>
      <c r="G71" s="86">
        <v>-5713156686</v>
      </c>
      <c r="H71" s="86">
        <v>3228309572</v>
      </c>
      <c r="I71" s="86">
        <v>0</v>
      </c>
      <c r="J71" s="86">
        <v>3228309572</v>
      </c>
      <c r="K71" s="86">
        <v>-116599051</v>
      </c>
      <c r="L71" s="86">
        <v>3228309572</v>
      </c>
      <c r="M71" s="86">
        <v>195441384</v>
      </c>
      <c r="N71" s="86">
        <v>2315824733</v>
      </c>
      <c r="O71" s="87">
        <v>0.72</v>
      </c>
    </row>
    <row r="72" spans="1:15" x14ac:dyDescent="0.25">
      <c r="A72" s="84" t="s">
        <v>249</v>
      </c>
      <c r="B72" s="84" t="s">
        <v>836</v>
      </c>
      <c r="C72" s="85" t="s">
        <v>1236</v>
      </c>
      <c r="D72" s="85" t="s">
        <v>1016</v>
      </c>
      <c r="E72" s="86">
        <v>4249361545252</v>
      </c>
      <c r="F72" s="86">
        <v>35000000000</v>
      </c>
      <c r="G72" s="86">
        <v>173980134415</v>
      </c>
      <c r="H72" s="86">
        <v>4423341679667</v>
      </c>
      <c r="I72" s="86">
        <v>5404533456</v>
      </c>
      <c r="J72" s="86">
        <v>4417937146211</v>
      </c>
      <c r="K72" s="86">
        <v>38430152212.400002</v>
      </c>
      <c r="L72" s="86">
        <v>1929230634862.6599</v>
      </c>
      <c r="M72" s="86">
        <v>64271335129</v>
      </c>
      <c r="N72" s="86">
        <v>1184055380514</v>
      </c>
      <c r="O72" s="87">
        <v>0.27</v>
      </c>
    </row>
    <row r="73" spans="1:15" x14ac:dyDescent="0.25">
      <c r="A73" s="84" t="s">
        <v>249</v>
      </c>
      <c r="B73" s="84" t="s">
        <v>839</v>
      </c>
      <c r="C73" s="85" t="s">
        <v>1237</v>
      </c>
      <c r="D73" s="85" t="s">
        <v>1018</v>
      </c>
      <c r="E73" s="86">
        <v>3763007584687</v>
      </c>
      <c r="F73" s="86">
        <v>35431878842</v>
      </c>
      <c r="G73" s="86">
        <v>27894867404</v>
      </c>
      <c r="H73" s="86">
        <v>3790902452091</v>
      </c>
      <c r="I73" s="86">
        <v>5404533456</v>
      </c>
      <c r="J73" s="86">
        <v>3785497918635</v>
      </c>
      <c r="K73" s="86">
        <v>38751403317</v>
      </c>
      <c r="L73" s="86">
        <v>1296791407289.3999</v>
      </c>
      <c r="M73" s="86">
        <v>57869298483</v>
      </c>
      <c r="N73" s="86">
        <v>739138889436</v>
      </c>
      <c r="O73" s="87">
        <v>0.2</v>
      </c>
    </row>
    <row r="74" spans="1:15" x14ac:dyDescent="0.25">
      <c r="A74" s="84" t="s">
        <v>249</v>
      </c>
      <c r="B74" s="84" t="s">
        <v>842</v>
      </c>
      <c r="C74" s="85" t="s">
        <v>1238</v>
      </c>
      <c r="D74" s="85" t="s">
        <v>1239</v>
      </c>
      <c r="E74" s="86">
        <v>3763007584687</v>
      </c>
      <c r="F74" s="86">
        <v>35431878842</v>
      </c>
      <c r="G74" s="86">
        <v>27894867404</v>
      </c>
      <c r="H74" s="86">
        <v>3790902452091</v>
      </c>
      <c r="I74" s="86">
        <v>5404533456</v>
      </c>
      <c r="J74" s="86">
        <v>3785497918635</v>
      </c>
      <c r="K74" s="86">
        <v>38751403317</v>
      </c>
      <c r="L74" s="86">
        <v>1296791407289.3999</v>
      </c>
      <c r="M74" s="86">
        <v>57869298483</v>
      </c>
      <c r="N74" s="86">
        <v>739138889436</v>
      </c>
      <c r="O74" s="87">
        <v>0.2</v>
      </c>
    </row>
    <row r="75" spans="1:15" ht="21" x14ac:dyDescent="0.25">
      <c r="A75" s="84" t="s">
        <v>249</v>
      </c>
      <c r="B75" s="84" t="s">
        <v>1240</v>
      </c>
      <c r="C75" s="85" t="s">
        <v>1241</v>
      </c>
      <c r="D75" s="85" t="s">
        <v>1242</v>
      </c>
      <c r="E75" s="86">
        <v>3744133247035</v>
      </c>
      <c r="F75" s="86">
        <v>35431878842</v>
      </c>
      <c r="G75" s="86">
        <v>35435345496</v>
      </c>
      <c r="H75" s="86">
        <v>3779568592531</v>
      </c>
      <c r="I75" s="86">
        <v>3290803199</v>
      </c>
      <c r="J75" s="86">
        <v>3776277789332</v>
      </c>
      <c r="K75" s="86">
        <v>38751403317</v>
      </c>
      <c r="L75" s="86">
        <v>1289095595248.3999</v>
      </c>
      <c r="M75" s="86">
        <v>57472503839</v>
      </c>
      <c r="N75" s="86">
        <v>734447994426</v>
      </c>
      <c r="O75" s="87">
        <v>0.19</v>
      </c>
    </row>
    <row r="76" spans="1:15" x14ac:dyDescent="0.25">
      <c r="A76" s="84" t="s">
        <v>249</v>
      </c>
      <c r="B76" s="84" t="s">
        <v>1243</v>
      </c>
      <c r="C76" s="85" t="s">
        <v>1244</v>
      </c>
      <c r="D76" s="85" t="s">
        <v>1245</v>
      </c>
      <c r="E76" s="86">
        <v>3744133247035</v>
      </c>
      <c r="F76" s="86">
        <v>35431878842</v>
      </c>
      <c r="G76" s="86">
        <v>35435345496</v>
      </c>
      <c r="H76" s="86">
        <v>3779568592531</v>
      </c>
      <c r="I76" s="86">
        <v>3290803199</v>
      </c>
      <c r="J76" s="86">
        <v>3776277789332</v>
      </c>
      <c r="K76" s="86">
        <v>38751403317</v>
      </c>
      <c r="L76" s="86">
        <v>1289095595248.3999</v>
      </c>
      <c r="M76" s="86">
        <v>57472503839</v>
      </c>
      <c r="N76" s="86">
        <v>734447994426</v>
      </c>
      <c r="O76" s="87">
        <v>0.19</v>
      </c>
    </row>
    <row r="77" spans="1:15" ht="21" x14ac:dyDescent="0.25">
      <c r="A77" s="84" t="s">
        <v>249</v>
      </c>
      <c r="B77" s="84" t="s">
        <v>1246</v>
      </c>
      <c r="C77" s="85" t="s">
        <v>1247</v>
      </c>
      <c r="D77" s="85" t="s">
        <v>1248</v>
      </c>
      <c r="E77" s="86">
        <v>0</v>
      </c>
      <c r="F77" s="86">
        <v>0</v>
      </c>
      <c r="G77" s="86">
        <v>771989115487</v>
      </c>
      <c r="H77" s="86">
        <v>771989115487</v>
      </c>
      <c r="I77" s="86">
        <v>0</v>
      </c>
      <c r="J77" s="86">
        <v>771989115487</v>
      </c>
      <c r="K77" s="86">
        <v>0</v>
      </c>
      <c r="L77" s="86">
        <v>7419138103</v>
      </c>
      <c r="M77" s="86">
        <v>0</v>
      </c>
      <c r="N77" s="86">
        <v>7419138103</v>
      </c>
      <c r="O77" s="87">
        <v>0.01</v>
      </c>
    </row>
    <row r="78" spans="1:15" x14ac:dyDescent="0.25">
      <c r="A78" s="84" t="s">
        <v>249</v>
      </c>
      <c r="B78" s="84" t="s">
        <v>1249</v>
      </c>
      <c r="C78" s="85" t="s">
        <v>1250</v>
      </c>
      <c r="D78" s="85" t="s">
        <v>1251</v>
      </c>
      <c r="E78" s="86">
        <v>575923453653</v>
      </c>
      <c r="F78" s="86">
        <v>35332069309</v>
      </c>
      <c r="G78" s="86">
        <v>31919987955</v>
      </c>
      <c r="H78" s="86">
        <v>607843441608</v>
      </c>
      <c r="I78" s="86">
        <v>3290803199</v>
      </c>
      <c r="J78" s="86">
        <v>604552638409</v>
      </c>
      <c r="K78" s="86">
        <v>37587913932</v>
      </c>
      <c r="L78" s="86">
        <v>593923253987</v>
      </c>
      <c r="M78" s="86">
        <v>57386007798</v>
      </c>
      <c r="N78" s="86">
        <v>557952242514</v>
      </c>
      <c r="O78" s="87">
        <v>0.92</v>
      </c>
    </row>
    <row r="79" spans="1:15" x14ac:dyDescent="0.25">
      <c r="A79" s="84" t="s">
        <v>249</v>
      </c>
      <c r="B79" s="84" t="s">
        <v>1252</v>
      </c>
      <c r="C79" s="85" t="s">
        <v>1253</v>
      </c>
      <c r="D79" s="85" t="s">
        <v>1254</v>
      </c>
      <c r="E79" s="86">
        <v>3168209793382</v>
      </c>
      <c r="F79" s="86">
        <v>99809533</v>
      </c>
      <c r="G79" s="86">
        <v>-768473757946</v>
      </c>
      <c r="H79" s="86">
        <v>2399736035436</v>
      </c>
      <c r="I79" s="86">
        <v>0</v>
      </c>
      <c r="J79" s="86">
        <v>2399736035436</v>
      </c>
      <c r="K79" s="86">
        <v>1163489385</v>
      </c>
      <c r="L79" s="86">
        <v>687753203158.40002</v>
      </c>
      <c r="M79" s="86">
        <v>86496041</v>
      </c>
      <c r="N79" s="86">
        <v>169076613809</v>
      </c>
      <c r="O79" s="87">
        <v>7.0000000000000007E-2</v>
      </c>
    </row>
    <row r="80" spans="1:15" ht="21" x14ac:dyDescent="0.25">
      <c r="A80" s="84" t="s">
        <v>249</v>
      </c>
      <c r="B80" s="84" t="s">
        <v>1255</v>
      </c>
      <c r="C80" s="85" t="s">
        <v>1256</v>
      </c>
      <c r="D80" s="85" t="s">
        <v>1257</v>
      </c>
      <c r="E80" s="86">
        <v>326738367382</v>
      </c>
      <c r="F80" s="86">
        <v>16920000</v>
      </c>
      <c r="G80" s="86">
        <v>2009358944</v>
      </c>
      <c r="H80" s="86">
        <v>328747726326</v>
      </c>
      <c r="I80" s="86">
        <v>0</v>
      </c>
      <c r="J80" s="86">
        <v>328747726326</v>
      </c>
      <c r="K80" s="86">
        <v>0</v>
      </c>
      <c r="L80" s="86">
        <v>326738367382</v>
      </c>
      <c r="M80" s="86">
        <v>0</v>
      </c>
      <c r="N80" s="86">
        <v>0</v>
      </c>
      <c r="O80" s="87">
        <v>0</v>
      </c>
    </row>
    <row r="81" spans="1:15" ht="21" x14ac:dyDescent="0.25">
      <c r="A81" s="84" t="s">
        <v>249</v>
      </c>
      <c r="B81" s="84" t="s">
        <v>1258</v>
      </c>
      <c r="C81" s="85" t="s">
        <v>1259</v>
      </c>
      <c r="D81" s="85" t="s">
        <v>1260</v>
      </c>
      <c r="E81" s="86">
        <v>229493965000</v>
      </c>
      <c r="F81" s="86">
        <v>744674</v>
      </c>
      <c r="G81" s="86">
        <v>-2333259633</v>
      </c>
      <c r="H81" s="86">
        <v>227160705367</v>
      </c>
      <c r="I81" s="86">
        <v>0</v>
      </c>
      <c r="J81" s="86">
        <v>227160705367</v>
      </c>
      <c r="K81" s="86">
        <v>567951002</v>
      </c>
      <c r="L81" s="86">
        <v>187864272279.39999</v>
      </c>
      <c r="M81" s="86">
        <v>86496041</v>
      </c>
      <c r="N81" s="86">
        <v>168835776809</v>
      </c>
      <c r="O81" s="87">
        <v>0.74</v>
      </c>
    </row>
    <row r="82" spans="1:15" ht="21" x14ac:dyDescent="0.25">
      <c r="A82" s="84" t="s">
        <v>249</v>
      </c>
      <c r="B82" s="84" t="s">
        <v>1261</v>
      </c>
      <c r="C82" s="85" t="s">
        <v>1262</v>
      </c>
      <c r="D82" s="85" t="s">
        <v>1263</v>
      </c>
      <c r="E82" s="86">
        <v>0</v>
      </c>
      <c r="F82" s="86">
        <v>0</v>
      </c>
      <c r="G82" s="86">
        <v>745147740</v>
      </c>
      <c r="H82" s="86">
        <v>745147740</v>
      </c>
      <c r="I82" s="86">
        <v>0</v>
      </c>
      <c r="J82" s="86">
        <v>745147740</v>
      </c>
      <c r="K82" s="86">
        <v>0</v>
      </c>
      <c r="L82" s="86">
        <v>0</v>
      </c>
      <c r="M82" s="86">
        <v>0</v>
      </c>
      <c r="N82" s="86">
        <v>0</v>
      </c>
      <c r="O82" s="87">
        <v>0</v>
      </c>
    </row>
    <row r="83" spans="1:15" ht="21" x14ac:dyDescent="0.25">
      <c r="A83" s="84" t="s">
        <v>249</v>
      </c>
      <c r="B83" s="84" t="s">
        <v>1264</v>
      </c>
      <c r="C83" s="85" t="s">
        <v>1265</v>
      </c>
      <c r="D83" s="85" t="s">
        <v>1266</v>
      </c>
      <c r="E83" s="86">
        <v>0</v>
      </c>
      <c r="F83" s="86">
        <v>0</v>
      </c>
      <c r="G83" s="86">
        <v>11965631</v>
      </c>
      <c r="H83" s="86">
        <v>11965631</v>
      </c>
      <c r="I83" s="86">
        <v>0</v>
      </c>
      <c r="J83" s="86">
        <v>11965631</v>
      </c>
      <c r="K83" s="86">
        <v>0</v>
      </c>
      <c r="L83" s="86">
        <v>0</v>
      </c>
      <c r="M83" s="86">
        <v>0</v>
      </c>
      <c r="N83" s="86">
        <v>0</v>
      </c>
      <c r="O83" s="87">
        <v>0</v>
      </c>
    </row>
    <row r="84" spans="1:15" ht="21" x14ac:dyDescent="0.25">
      <c r="A84" s="84" t="s">
        <v>249</v>
      </c>
      <c r="B84" s="84" t="s">
        <v>1267</v>
      </c>
      <c r="C84" s="85" t="s">
        <v>1268</v>
      </c>
      <c r="D84" s="85" t="s">
        <v>1269</v>
      </c>
      <c r="E84" s="86">
        <v>0</v>
      </c>
      <c r="F84" s="86">
        <v>82144859</v>
      </c>
      <c r="G84" s="86">
        <v>82144859</v>
      </c>
      <c r="H84" s="86">
        <v>82144859</v>
      </c>
      <c r="I84" s="86">
        <v>0</v>
      </c>
      <c r="J84" s="86">
        <v>82144859</v>
      </c>
      <c r="K84" s="86">
        <v>0</v>
      </c>
      <c r="L84" s="86">
        <v>0</v>
      </c>
      <c r="M84" s="86">
        <v>0</v>
      </c>
      <c r="N84" s="86">
        <v>0</v>
      </c>
      <c r="O84" s="87">
        <v>0</v>
      </c>
    </row>
    <row r="85" spans="1:15" ht="21" x14ac:dyDescent="0.25">
      <c r="A85" s="84" t="s">
        <v>249</v>
      </c>
      <c r="B85" s="84" t="s">
        <v>1270</v>
      </c>
      <c r="C85" s="85" t="s">
        <v>1271</v>
      </c>
      <c r="D85" s="85" t="s">
        <v>1272</v>
      </c>
      <c r="E85" s="86">
        <v>20000000000</v>
      </c>
      <c r="F85" s="86">
        <v>0</v>
      </c>
      <c r="G85" s="86">
        <v>0</v>
      </c>
      <c r="H85" s="86">
        <v>20000000000</v>
      </c>
      <c r="I85" s="86">
        <v>0</v>
      </c>
      <c r="J85" s="86">
        <v>20000000000</v>
      </c>
      <c r="K85" s="86">
        <v>0</v>
      </c>
      <c r="L85" s="86">
        <v>0</v>
      </c>
      <c r="M85" s="86">
        <v>0</v>
      </c>
      <c r="N85" s="86">
        <v>0</v>
      </c>
      <c r="O85" s="87">
        <v>0</v>
      </c>
    </row>
    <row r="86" spans="1:15" ht="21" x14ac:dyDescent="0.25">
      <c r="A86" s="84" t="s">
        <v>249</v>
      </c>
      <c r="B86" s="84" t="s">
        <v>1273</v>
      </c>
      <c r="C86" s="85" t="s">
        <v>1274</v>
      </c>
      <c r="D86" s="85" t="s">
        <v>1275</v>
      </c>
      <c r="E86" s="86">
        <v>185000000000</v>
      </c>
      <c r="F86" s="86">
        <v>0</v>
      </c>
      <c r="G86" s="86">
        <v>3000000000</v>
      </c>
      <c r="H86" s="86">
        <v>188000000000</v>
      </c>
      <c r="I86" s="86">
        <v>0</v>
      </c>
      <c r="J86" s="86">
        <v>188000000000</v>
      </c>
      <c r="K86" s="86">
        <v>595538383</v>
      </c>
      <c r="L86" s="86">
        <v>173150563497</v>
      </c>
      <c r="M86" s="86">
        <v>0</v>
      </c>
      <c r="N86" s="86">
        <v>240837000</v>
      </c>
      <c r="O86" s="87">
        <v>0</v>
      </c>
    </row>
    <row r="87" spans="1:15" ht="21" x14ac:dyDescent="0.25">
      <c r="A87" s="84" t="s">
        <v>249</v>
      </c>
      <c r="B87" s="84" t="s">
        <v>1276</v>
      </c>
      <c r="C87" s="85" t="s">
        <v>1277</v>
      </c>
      <c r="D87" s="85" t="s">
        <v>1278</v>
      </c>
      <c r="E87" s="86">
        <v>2406977461000</v>
      </c>
      <c r="F87" s="86">
        <v>0</v>
      </c>
      <c r="G87" s="86">
        <v>-771989115487</v>
      </c>
      <c r="H87" s="86">
        <v>1634988345513</v>
      </c>
      <c r="I87" s="86">
        <v>0</v>
      </c>
      <c r="J87" s="86">
        <v>1634988345513</v>
      </c>
      <c r="K87" s="86">
        <v>0</v>
      </c>
      <c r="L87" s="86">
        <v>0</v>
      </c>
      <c r="M87" s="86">
        <v>0</v>
      </c>
      <c r="N87" s="86">
        <v>0</v>
      </c>
      <c r="O87" s="87">
        <v>0</v>
      </c>
    </row>
    <row r="88" spans="1:15" x14ac:dyDescent="0.25">
      <c r="A88" s="84" t="s">
        <v>249</v>
      </c>
      <c r="B88" s="84" t="s">
        <v>845</v>
      </c>
      <c r="C88" s="85" t="s">
        <v>1279</v>
      </c>
      <c r="D88" s="85" t="s">
        <v>1280</v>
      </c>
      <c r="E88" s="86">
        <v>18874337652</v>
      </c>
      <c r="F88" s="86">
        <v>0</v>
      </c>
      <c r="G88" s="86">
        <v>-7540478092</v>
      </c>
      <c r="H88" s="86">
        <v>11333859560</v>
      </c>
      <c r="I88" s="86">
        <v>2113730257</v>
      </c>
      <c r="J88" s="86">
        <v>9220129303</v>
      </c>
      <c r="K88" s="86">
        <v>0</v>
      </c>
      <c r="L88" s="86">
        <v>7695812041</v>
      </c>
      <c r="M88" s="86">
        <v>396794644</v>
      </c>
      <c r="N88" s="86">
        <v>4690895010</v>
      </c>
      <c r="O88" s="87">
        <v>0.51</v>
      </c>
    </row>
    <row r="89" spans="1:15" x14ac:dyDescent="0.25">
      <c r="A89" s="84" t="s">
        <v>249</v>
      </c>
      <c r="B89" s="84" t="s">
        <v>1281</v>
      </c>
      <c r="C89" s="85" t="s">
        <v>1282</v>
      </c>
      <c r="D89" s="85" t="s">
        <v>1283</v>
      </c>
      <c r="E89" s="86">
        <v>12340337652</v>
      </c>
      <c r="F89" s="86">
        <v>0</v>
      </c>
      <c r="G89" s="86">
        <v>-1634451646</v>
      </c>
      <c r="H89" s="86">
        <v>10705886006</v>
      </c>
      <c r="I89" s="86">
        <v>2061061154</v>
      </c>
      <c r="J89" s="86">
        <v>8644824852</v>
      </c>
      <c r="K89" s="86">
        <v>0</v>
      </c>
      <c r="L89" s="86">
        <v>7120619148</v>
      </c>
      <c r="M89" s="86">
        <v>333706167</v>
      </c>
      <c r="N89" s="86">
        <v>4443809124</v>
      </c>
      <c r="O89" s="87">
        <v>0.51</v>
      </c>
    </row>
    <row r="90" spans="1:15" x14ac:dyDescent="0.25">
      <c r="A90" s="84" t="s">
        <v>249</v>
      </c>
      <c r="B90" s="84" t="s">
        <v>1284</v>
      </c>
      <c r="C90" s="85" t="s">
        <v>1285</v>
      </c>
      <c r="D90" s="85" t="s">
        <v>1286</v>
      </c>
      <c r="E90" s="86">
        <v>12340337652</v>
      </c>
      <c r="F90" s="86">
        <v>0</v>
      </c>
      <c r="G90" s="86">
        <v>-1634451646</v>
      </c>
      <c r="H90" s="86">
        <v>10705886006</v>
      </c>
      <c r="I90" s="86">
        <v>2061061154</v>
      </c>
      <c r="J90" s="86">
        <v>8644824852</v>
      </c>
      <c r="K90" s="86">
        <v>0</v>
      </c>
      <c r="L90" s="86">
        <v>7120619148</v>
      </c>
      <c r="M90" s="86">
        <v>333706167</v>
      </c>
      <c r="N90" s="86">
        <v>4443809124</v>
      </c>
      <c r="O90" s="87">
        <v>0.51</v>
      </c>
    </row>
    <row r="91" spans="1:15" ht="21" x14ac:dyDescent="0.25">
      <c r="A91" s="84" t="s">
        <v>249</v>
      </c>
      <c r="B91" s="84" t="s">
        <v>848</v>
      </c>
      <c r="C91" s="85" t="s">
        <v>1287</v>
      </c>
      <c r="D91" s="85" t="s">
        <v>1108</v>
      </c>
      <c r="E91" s="86">
        <v>6534000000</v>
      </c>
      <c r="F91" s="86">
        <v>0</v>
      </c>
      <c r="G91" s="86">
        <v>-5906026446</v>
      </c>
      <c r="H91" s="86">
        <v>627973554</v>
      </c>
      <c r="I91" s="86">
        <v>52669103</v>
      </c>
      <c r="J91" s="86">
        <v>575304451</v>
      </c>
      <c r="K91" s="86">
        <v>0</v>
      </c>
      <c r="L91" s="86">
        <v>575192893</v>
      </c>
      <c r="M91" s="86">
        <v>63088477</v>
      </c>
      <c r="N91" s="86">
        <v>247085886</v>
      </c>
      <c r="O91" s="87">
        <v>0.43</v>
      </c>
    </row>
    <row r="92" spans="1:15" x14ac:dyDescent="0.25">
      <c r="A92" s="84" t="s">
        <v>249</v>
      </c>
      <c r="B92" s="84" t="s">
        <v>1288</v>
      </c>
      <c r="C92" s="85" t="s">
        <v>1289</v>
      </c>
      <c r="D92" s="85" t="s">
        <v>1290</v>
      </c>
      <c r="E92" s="86">
        <v>6534000000</v>
      </c>
      <c r="F92" s="86">
        <v>0</v>
      </c>
      <c r="G92" s="86">
        <v>-5906026446</v>
      </c>
      <c r="H92" s="86">
        <v>627973554</v>
      </c>
      <c r="I92" s="86">
        <v>52669103</v>
      </c>
      <c r="J92" s="86">
        <v>575304451</v>
      </c>
      <c r="K92" s="86">
        <v>0</v>
      </c>
      <c r="L92" s="86">
        <v>575192893</v>
      </c>
      <c r="M92" s="86">
        <v>63088477</v>
      </c>
      <c r="N92" s="86">
        <v>247085886</v>
      </c>
      <c r="O92" s="87">
        <v>0.43</v>
      </c>
    </row>
    <row r="93" spans="1:15" x14ac:dyDescent="0.25">
      <c r="A93" s="84" t="s">
        <v>249</v>
      </c>
      <c r="B93" s="84" t="s">
        <v>869</v>
      </c>
      <c r="C93" s="85" t="s">
        <v>1291</v>
      </c>
      <c r="D93" s="85" t="s">
        <v>985</v>
      </c>
      <c r="E93" s="86">
        <v>486353960565</v>
      </c>
      <c r="F93" s="86">
        <v>-431878842</v>
      </c>
      <c r="G93" s="86">
        <v>146085267011</v>
      </c>
      <c r="H93" s="86">
        <v>632439227576</v>
      </c>
      <c r="I93" s="86">
        <v>0</v>
      </c>
      <c r="J93" s="86">
        <v>632439227576</v>
      </c>
      <c r="K93" s="86">
        <v>-321251104.60000002</v>
      </c>
      <c r="L93" s="86">
        <v>632439227573.26001</v>
      </c>
      <c r="M93" s="86">
        <v>6402036646</v>
      </c>
      <c r="N93" s="86">
        <v>444916491078</v>
      </c>
      <c r="O93" s="87">
        <v>0.7</v>
      </c>
    </row>
    <row r="94" spans="1:15" x14ac:dyDescent="0.25">
      <c r="A94" s="84" t="s">
        <v>249</v>
      </c>
      <c r="B94" s="84" t="s">
        <v>1292</v>
      </c>
      <c r="C94" s="85" t="s">
        <v>1293</v>
      </c>
      <c r="D94" s="85" t="s">
        <v>1294</v>
      </c>
      <c r="E94" s="86">
        <v>54284210481</v>
      </c>
      <c r="F94" s="86">
        <v>-332069309</v>
      </c>
      <c r="G94" s="86">
        <v>-23058858381</v>
      </c>
      <c r="H94" s="86">
        <v>31225352100</v>
      </c>
      <c r="I94" s="86">
        <v>0</v>
      </c>
      <c r="J94" s="86">
        <v>31225352100</v>
      </c>
      <c r="K94" s="86">
        <v>-320751950.60000002</v>
      </c>
      <c r="L94" s="86">
        <v>31225352098.93</v>
      </c>
      <c r="M94" s="86">
        <v>853806947</v>
      </c>
      <c r="N94" s="86">
        <v>25761268478</v>
      </c>
      <c r="O94" s="87">
        <v>0.83</v>
      </c>
    </row>
    <row r="95" spans="1:15" x14ac:dyDescent="0.25">
      <c r="A95" s="84" t="s">
        <v>249</v>
      </c>
      <c r="B95" s="84" t="s">
        <v>1295</v>
      </c>
      <c r="C95" s="85" t="s">
        <v>1296</v>
      </c>
      <c r="D95" s="85" t="s">
        <v>1297</v>
      </c>
      <c r="E95" s="86">
        <v>40814758086</v>
      </c>
      <c r="F95" s="86">
        <v>-331013608</v>
      </c>
      <c r="G95" s="86">
        <v>-18606538306</v>
      </c>
      <c r="H95" s="86">
        <v>22208219780</v>
      </c>
      <c r="I95" s="86">
        <v>0</v>
      </c>
      <c r="J95" s="86">
        <v>22208219780</v>
      </c>
      <c r="K95" s="86">
        <v>-319951200.60000002</v>
      </c>
      <c r="L95" s="86">
        <v>22208219778.93</v>
      </c>
      <c r="M95" s="86">
        <v>172614620</v>
      </c>
      <c r="N95" s="86">
        <v>19333077530</v>
      </c>
      <c r="O95" s="87">
        <v>0.87</v>
      </c>
    </row>
    <row r="96" spans="1:15" x14ac:dyDescent="0.25">
      <c r="A96" s="84" t="s">
        <v>249</v>
      </c>
      <c r="B96" s="84" t="s">
        <v>1298</v>
      </c>
      <c r="C96" s="85" t="s">
        <v>1299</v>
      </c>
      <c r="D96" s="85" t="s">
        <v>1300</v>
      </c>
      <c r="E96" s="86">
        <v>11891304227</v>
      </c>
      <c r="F96" s="86">
        <v>-4922</v>
      </c>
      <c r="G96" s="86">
        <v>-3962042337</v>
      </c>
      <c r="H96" s="86">
        <v>7929261890</v>
      </c>
      <c r="I96" s="86">
        <v>0</v>
      </c>
      <c r="J96" s="86">
        <v>7929261890</v>
      </c>
      <c r="K96" s="86">
        <v>-4922</v>
      </c>
      <c r="L96" s="86">
        <v>7929261890</v>
      </c>
      <c r="M96" s="86">
        <v>606959660</v>
      </c>
      <c r="N96" s="86">
        <v>5821754249</v>
      </c>
      <c r="O96" s="87">
        <v>0.73</v>
      </c>
    </row>
    <row r="97" spans="1:15" x14ac:dyDescent="0.25">
      <c r="A97" s="84" t="s">
        <v>249</v>
      </c>
      <c r="B97" s="84" t="s">
        <v>1301</v>
      </c>
      <c r="C97" s="85" t="s">
        <v>1302</v>
      </c>
      <c r="D97" s="85" t="s">
        <v>1290</v>
      </c>
      <c r="E97" s="86">
        <v>1578148168</v>
      </c>
      <c r="F97" s="86">
        <v>-1050779</v>
      </c>
      <c r="G97" s="86">
        <v>-490277738</v>
      </c>
      <c r="H97" s="86">
        <v>1087870430</v>
      </c>
      <c r="I97" s="86">
        <v>0</v>
      </c>
      <c r="J97" s="86">
        <v>1087870430</v>
      </c>
      <c r="K97" s="86">
        <v>-795828</v>
      </c>
      <c r="L97" s="86">
        <v>1087870430</v>
      </c>
      <c r="M97" s="86">
        <v>74232667</v>
      </c>
      <c r="N97" s="86">
        <v>606436699</v>
      </c>
      <c r="O97" s="87">
        <v>0.56000000000000005</v>
      </c>
    </row>
    <row r="98" spans="1:15" x14ac:dyDescent="0.25">
      <c r="A98" s="84" t="s">
        <v>249</v>
      </c>
      <c r="B98" s="84" t="s">
        <v>1303</v>
      </c>
      <c r="C98" s="85" t="s">
        <v>1304</v>
      </c>
      <c r="D98" s="85" t="s">
        <v>1305</v>
      </c>
      <c r="E98" s="86">
        <v>432069750084</v>
      </c>
      <c r="F98" s="86">
        <v>-99809533</v>
      </c>
      <c r="G98" s="86">
        <v>169144125392</v>
      </c>
      <c r="H98" s="86">
        <v>601213875476</v>
      </c>
      <c r="I98" s="86">
        <v>0</v>
      </c>
      <c r="J98" s="86">
        <v>601213875476</v>
      </c>
      <c r="K98" s="86">
        <v>-499154</v>
      </c>
      <c r="L98" s="86">
        <v>601213875474.32996</v>
      </c>
      <c r="M98" s="86">
        <v>5548229699</v>
      </c>
      <c r="N98" s="86">
        <v>419155222600</v>
      </c>
      <c r="O98" s="87">
        <v>0.7</v>
      </c>
    </row>
    <row r="99" spans="1:15" x14ac:dyDescent="0.25">
      <c r="A99" s="84" t="s">
        <v>249</v>
      </c>
      <c r="B99" s="84" t="s">
        <v>1306</v>
      </c>
      <c r="C99" s="85" t="s">
        <v>1307</v>
      </c>
      <c r="D99" s="85" t="s">
        <v>1308</v>
      </c>
      <c r="E99" s="86">
        <v>20508534865</v>
      </c>
      <c r="F99" s="86">
        <v>-16920000</v>
      </c>
      <c r="G99" s="86">
        <v>338580075348</v>
      </c>
      <c r="H99" s="86">
        <v>359088610213</v>
      </c>
      <c r="I99" s="86">
        <v>0</v>
      </c>
      <c r="J99" s="86">
        <v>359088610213</v>
      </c>
      <c r="K99" s="86">
        <v>0</v>
      </c>
      <c r="L99" s="86">
        <v>359088610213</v>
      </c>
      <c r="M99" s="86">
        <v>0</v>
      </c>
      <c r="N99" s="86">
        <v>316303857441</v>
      </c>
      <c r="O99" s="87">
        <v>0.88</v>
      </c>
    </row>
    <row r="100" spans="1:15" x14ac:dyDescent="0.25">
      <c r="A100" s="84" t="s">
        <v>249</v>
      </c>
      <c r="B100" s="84" t="s">
        <v>1309</v>
      </c>
      <c r="C100" s="85" t="s">
        <v>1310</v>
      </c>
      <c r="D100" s="85" t="s">
        <v>1311</v>
      </c>
      <c r="E100" s="86">
        <v>220307674852</v>
      </c>
      <c r="F100" s="86">
        <v>-744674</v>
      </c>
      <c r="G100" s="86">
        <v>-99341596094</v>
      </c>
      <c r="H100" s="86">
        <v>120966078758</v>
      </c>
      <c r="I100" s="86">
        <v>0</v>
      </c>
      <c r="J100" s="86">
        <v>120966078758</v>
      </c>
      <c r="K100" s="86">
        <v>-499154</v>
      </c>
      <c r="L100" s="86">
        <v>120966078757.78999</v>
      </c>
      <c r="M100" s="86">
        <v>3494657000</v>
      </c>
      <c r="N100" s="86">
        <v>43443350328</v>
      </c>
      <c r="O100" s="87">
        <v>0.36</v>
      </c>
    </row>
    <row r="101" spans="1:15" x14ac:dyDescent="0.25">
      <c r="A101" s="84" t="s">
        <v>249</v>
      </c>
      <c r="B101" s="84" t="s">
        <v>1312</v>
      </c>
      <c r="C101" s="85" t="s">
        <v>1313</v>
      </c>
      <c r="D101" s="85" t="s">
        <v>1314</v>
      </c>
      <c r="E101" s="86">
        <v>21984000735</v>
      </c>
      <c r="F101" s="86">
        <v>0</v>
      </c>
      <c r="G101" s="86">
        <v>-1932716593</v>
      </c>
      <c r="H101" s="86">
        <v>20051284142</v>
      </c>
      <c r="I101" s="86">
        <v>0</v>
      </c>
      <c r="J101" s="86">
        <v>20051284142</v>
      </c>
      <c r="K101" s="86">
        <v>0</v>
      </c>
      <c r="L101" s="86">
        <v>20051284141.5</v>
      </c>
      <c r="M101" s="86">
        <v>168362686</v>
      </c>
      <c r="N101" s="86">
        <v>4364074796</v>
      </c>
      <c r="O101" s="87">
        <v>0.22</v>
      </c>
    </row>
    <row r="102" spans="1:15" x14ac:dyDescent="0.25">
      <c r="A102" s="84" t="s">
        <v>249</v>
      </c>
      <c r="B102" s="84" t="s">
        <v>1315</v>
      </c>
      <c r="C102" s="85" t="s">
        <v>1316</v>
      </c>
      <c r="D102" s="85" t="s">
        <v>1317</v>
      </c>
      <c r="E102" s="86">
        <v>47668994469</v>
      </c>
      <c r="F102" s="86">
        <v>0</v>
      </c>
      <c r="G102" s="86">
        <v>-7658804259</v>
      </c>
      <c r="H102" s="86">
        <v>40010190210</v>
      </c>
      <c r="I102" s="86">
        <v>0</v>
      </c>
      <c r="J102" s="86">
        <v>40010190210</v>
      </c>
      <c r="K102" s="86">
        <v>0</v>
      </c>
      <c r="L102" s="86">
        <v>40010190209.040001</v>
      </c>
      <c r="M102" s="86">
        <v>1644847452</v>
      </c>
      <c r="N102" s="86">
        <v>18753677580</v>
      </c>
      <c r="O102" s="87">
        <v>0.47</v>
      </c>
    </row>
    <row r="103" spans="1:15" x14ac:dyDescent="0.25">
      <c r="A103" s="84" t="s">
        <v>249</v>
      </c>
      <c r="B103" s="84" t="s">
        <v>1318</v>
      </c>
      <c r="C103" s="85" t="s">
        <v>1319</v>
      </c>
      <c r="D103" s="85" t="s">
        <v>1320</v>
      </c>
      <c r="E103" s="86">
        <v>61762849894</v>
      </c>
      <c r="F103" s="86">
        <v>-82144859</v>
      </c>
      <c r="G103" s="86">
        <v>-26154792926</v>
      </c>
      <c r="H103" s="86">
        <v>35608056968</v>
      </c>
      <c r="I103" s="86">
        <v>0</v>
      </c>
      <c r="J103" s="86">
        <v>35608056968</v>
      </c>
      <c r="K103" s="86">
        <v>0</v>
      </c>
      <c r="L103" s="86">
        <v>35608056968</v>
      </c>
      <c r="M103" s="86">
        <v>182034551</v>
      </c>
      <c r="N103" s="86">
        <v>29851542415</v>
      </c>
      <c r="O103" s="87">
        <v>0.84</v>
      </c>
    </row>
    <row r="104" spans="1:15" ht="21" x14ac:dyDescent="0.25">
      <c r="A104" s="84" t="s">
        <v>249</v>
      </c>
      <c r="B104" s="84" t="s">
        <v>1321</v>
      </c>
      <c r="C104" s="85" t="s">
        <v>1322</v>
      </c>
      <c r="D104" s="85" t="s">
        <v>1323</v>
      </c>
      <c r="E104" s="86">
        <v>15570695269</v>
      </c>
      <c r="F104" s="86">
        <v>0</v>
      </c>
      <c r="G104" s="86">
        <v>-12042847434</v>
      </c>
      <c r="H104" s="86">
        <v>3527847835</v>
      </c>
      <c r="I104" s="86">
        <v>0</v>
      </c>
      <c r="J104" s="86">
        <v>3527847835</v>
      </c>
      <c r="K104" s="86">
        <v>0</v>
      </c>
      <c r="L104" s="86">
        <v>3527847835</v>
      </c>
      <c r="M104" s="86">
        <v>0</v>
      </c>
      <c r="N104" s="86">
        <v>0</v>
      </c>
      <c r="O104" s="87">
        <v>0</v>
      </c>
    </row>
    <row r="105" spans="1:15" x14ac:dyDescent="0.25">
      <c r="A105" s="84" t="s">
        <v>249</v>
      </c>
      <c r="B105" s="84" t="s">
        <v>1324</v>
      </c>
      <c r="C105" s="85" t="s">
        <v>1325</v>
      </c>
      <c r="D105" s="85" t="s">
        <v>1326</v>
      </c>
      <c r="E105" s="86">
        <v>44267000000</v>
      </c>
      <c r="F105" s="86">
        <v>0</v>
      </c>
      <c r="G105" s="86">
        <v>-22305192650</v>
      </c>
      <c r="H105" s="86">
        <v>21961807350</v>
      </c>
      <c r="I105" s="86">
        <v>0</v>
      </c>
      <c r="J105" s="86">
        <v>21961807350</v>
      </c>
      <c r="K105" s="86">
        <v>0</v>
      </c>
      <c r="L105" s="86">
        <v>21961807350</v>
      </c>
      <c r="M105" s="86">
        <v>58328010</v>
      </c>
      <c r="N105" s="86">
        <v>6438720040</v>
      </c>
      <c r="O105" s="87">
        <v>0.28999999999999998</v>
      </c>
    </row>
    <row r="106" spans="1:15" x14ac:dyDescent="0.25">
      <c r="A106" s="84" t="s">
        <v>249</v>
      </c>
      <c r="B106" s="84" t="s">
        <v>434</v>
      </c>
      <c r="C106" s="85" t="s">
        <v>435</v>
      </c>
      <c r="D106" s="85" t="s">
        <v>872</v>
      </c>
      <c r="E106" s="86">
        <v>21630165650</v>
      </c>
      <c r="F106" s="86">
        <v>0</v>
      </c>
      <c r="G106" s="86">
        <v>20145976958</v>
      </c>
      <c r="H106" s="86">
        <v>41776142608</v>
      </c>
      <c r="I106" s="86">
        <v>0</v>
      </c>
      <c r="J106" s="86">
        <v>41776142608</v>
      </c>
      <c r="K106" s="86">
        <v>0</v>
      </c>
      <c r="L106" s="86">
        <v>0</v>
      </c>
      <c r="M106" s="86">
        <v>0</v>
      </c>
      <c r="N106" s="86">
        <v>0</v>
      </c>
      <c r="O106" s="87">
        <v>0</v>
      </c>
    </row>
    <row r="107" spans="1:15" ht="15.75" thickBot="1" x14ac:dyDescent="0.3">
      <c r="A107" s="84" t="s">
        <v>249</v>
      </c>
      <c r="B107" s="84" t="s">
        <v>310</v>
      </c>
      <c r="C107" s="89" t="s">
        <v>311</v>
      </c>
      <c r="D107" s="89" t="s">
        <v>1327</v>
      </c>
      <c r="E107" s="90">
        <v>4347989825903</v>
      </c>
      <c r="F107" s="90">
        <v>35000000000</v>
      </c>
      <c r="G107" s="90">
        <v>187299960266</v>
      </c>
      <c r="H107" s="90">
        <v>4535289786169</v>
      </c>
      <c r="I107" s="90">
        <v>9207254879</v>
      </c>
      <c r="J107" s="90">
        <v>4526082531290</v>
      </c>
      <c r="K107" s="90">
        <v>41663592547.400002</v>
      </c>
      <c r="L107" s="90">
        <v>1979667899153.6599</v>
      </c>
      <c r="M107" s="90">
        <v>70582865071</v>
      </c>
      <c r="N107" s="90">
        <v>1226101066408</v>
      </c>
      <c r="O107" s="91">
        <v>0.27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workbookViewId="0">
      <selection activeCell="N42" sqref="N42"/>
    </sheetView>
  </sheetViews>
  <sheetFormatPr baseColWidth="10" defaultRowHeight="15" x14ac:dyDescent="0.25"/>
  <cols>
    <col min="1" max="3" width="45.7109375" bestFit="1" customWidth="1"/>
    <col min="4" max="4" width="35.2851562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58" t="s">
        <v>1328</v>
      </c>
      <c r="B1" s="59" t="s">
        <v>43</v>
      </c>
      <c r="C1" s="60" t="s">
        <v>1329</v>
      </c>
    </row>
    <row r="2" spans="1:15" ht="15" customHeight="1" x14ac:dyDescent="0.35">
      <c r="A2" s="61" t="s">
        <v>315</v>
      </c>
      <c r="B2" s="62"/>
      <c r="C2" s="60"/>
    </row>
    <row r="3" spans="1:15" x14ac:dyDescent="0.25">
      <c r="A3">
        <f>COUNTA(A11:A80)+11</f>
        <v>80</v>
      </c>
      <c r="B3" s="63"/>
    </row>
    <row r="4" spans="1:15" x14ac:dyDescent="0.25">
      <c r="A4" s="64" t="s">
        <v>316</v>
      </c>
      <c r="B4" s="65"/>
      <c r="C4" s="66" t="s">
        <v>47</v>
      </c>
    </row>
    <row r="5" spans="1:15" x14ac:dyDescent="0.25">
      <c r="A5" s="92"/>
      <c r="B5" s="92"/>
      <c r="C5" s="93" t="s">
        <v>0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5" x14ac:dyDescent="0.25">
      <c r="A6" s="70" t="s">
        <v>48</v>
      </c>
      <c r="B6" s="71"/>
      <c r="C6" s="70">
        <v>3</v>
      </c>
      <c r="F6">
        <v>3</v>
      </c>
    </row>
    <row r="7" spans="1:15" x14ac:dyDescent="0.25">
      <c r="A7" s="70" t="s">
        <v>317</v>
      </c>
      <c r="B7" s="70" t="s">
        <v>50</v>
      </c>
      <c r="C7" t="str">
        <f>MID(A8,FIND(" ",A8,15)+1,FIND(":",A8,FIND(" ",A8,15))-FIND(" ",A8,15)-1)</f>
        <v>CB-0103</v>
      </c>
      <c r="D7" t="str">
        <f>MID(B8,23,2)</f>
        <v>09</v>
      </c>
      <c r="E7" s="61" t="s">
        <v>315</v>
      </c>
      <c r="F7" s="61" t="s">
        <v>51</v>
      </c>
      <c r="G7" t="str">
        <f>MID(A8,FIND(" ",A8,14)+1,7)</f>
        <v>CB-0103</v>
      </c>
      <c r="H7" t="s">
        <v>52</v>
      </c>
      <c r="I7" t="str">
        <f>VLOOKUP(A2,[1]Hoja1!$B$6:$R$120,17,FALSE)</f>
        <v>12.</v>
      </c>
    </row>
    <row r="8" spans="1:15" ht="21" x14ac:dyDescent="0.25">
      <c r="A8" s="70" t="s">
        <v>579</v>
      </c>
      <c r="B8" s="70" t="s">
        <v>54</v>
      </c>
      <c r="D8" t="str">
        <f>MID(A7,7,150)</f>
        <v>EMPRESA DE RENOVACION URBANA - ERU.</v>
      </c>
      <c r="E8" t="s">
        <v>52</v>
      </c>
    </row>
    <row r="9" spans="1:15" x14ac:dyDescent="0.25">
      <c r="A9" s="70" t="s">
        <v>318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ht="15" customHeight="1" x14ac:dyDescent="0.25">
      <c r="A12" s="95" t="s">
        <v>57</v>
      </c>
      <c r="B12" s="96" t="s">
        <v>58</v>
      </c>
      <c r="C12" s="76" t="s">
        <v>59</v>
      </c>
      <c r="D12" s="77" t="s">
        <v>60</v>
      </c>
      <c r="E12" s="78" t="s">
        <v>580</v>
      </c>
      <c r="F12" s="77" t="s">
        <v>581</v>
      </c>
      <c r="G12" s="77" t="s">
        <v>582</v>
      </c>
      <c r="H12" s="77" t="s">
        <v>583</v>
      </c>
      <c r="I12" s="77" t="s">
        <v>584</v>
      </c>
      <c r="J12" s="78" t="s">
        <v>585</v>
      </c>
      <c r="K12" s="77" t="s">
        <v>586</v>
      </c>
      <c r="L12" s="78" t="s">
        <v>587</v>
      </c>
      <c r="M12" s="97" t="s">
        <v>588</v>
      </c>
      <c r="N12" s="97" t="s">
        <v>589</v>
      </c>
      <c r="O12" s="79" t="s">
        <v>590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591</v>
      </c>
      <c r="F13" s="82" t="s">
        <v>75</v>
      </c>
      <c r="G13" s="82" t="s">
        <v>76</v>
      </c>
      <c r="H13" s="82" t="s">
        <v>592</v>
      </c>
      <c r="I13" s="82" t="s">
        <v>593</v>
      </c>
      <c r="J13" s="82" t="s">
        <v>594</v>
      </c>
      <c r="K13" s="82" t="s">
        <v>595</v>
      </c>
      <c r="L13" s="82" t="s">
        <v>596</v>
      </c>
      <c r="M13" s="82" t="s">
        <v>597</v>
      </c>
      <c r="N13" s="82" t="s">
        <v>598</v>
      </c>
      <c r="O13" s="83" t="s">
        <v>599</v>
      </c>
    </row>
    <row r="14" spans="1:15" x14ac:dyDescent="0.25">
      <c r="A14" s="84" t="s">
        <v>315</v>
      </c>
      <c r="B14" s="84" t="s">
        <v>600</v>
      </c>
      <c r="C14" s="85" t="s">
        <v>601</v>
      </c>
      <c r="D14" s="85" t="s">
        <v>875</v>
      </c>
      <c r="E14" s="86">
        <v>205532544504</v>
      </c>
      <c r="F14" s="86">
        <v>17000000000</v>
      </c>
      <c r="G14" s="86">
        <v>31921120662</v>
      </c>
      <c r="H14" s="86">
        <v>237453665166</v>
      </c>
      <c r="I14" s="86">
        <v>0</v>
      </c>
      <c r="J14" s="86">
        <v>237453665166</v>
      </c>
      <c r="K14" s="86">
        <v>-139753526374.48999</v>
      </c>
      <c r="L14" s="86">
        <v>72668841410.559998</v>
      </c>
      <c r="M14" s="86">
        <v>1290569499.51</v>
      </c>
      <c r="N14" s="86">
        <v>55949600504.07</v>
      </c>
      <c r="O14" s="87">
        <v>23.56</v>
      </c>
    </row>
    <row r="15" spans="1:15" x14ac:dyDescent="0.25">
      <c r="A15" s="84" t="s">
        <v>315</v>
      </c>
      <c r="B15" s="84" t="s">
        <v>604</v>
      </c>
      <c r="C15" s="85" t="s">
        <v>605</v>
      </c>
      <c r="D15" s="85" t="s">
        <v>878</v>
      </c>
      <c r="E15" s="86">
        <v>11273502438</v>
      </c>
      <c r="F15" s="86">
        <v>0</v>
      </c>
      <c r="G15" s="86">
        <v>0</v>
      </c>
      <c r="H15" s="86">
        <v>11273502438</v>
      </c>
      <c r="I15" s="86">
        <v>0</v>
      </c>
      <c r="J15" s="86">
        <v>11273502438</v>
      </c>
      <c r="K15" s="86">
        <v>457474049</v>
      </c>
      <c r="L15" s="86">
        <v>7042226614.4899998</v>
      </c>
      <c r="M15" s="86">
        <v>430071728</v>
      </c>
      <c r="N15" s="86">
        <v>5670411150</v>
      </c>
      <c r="O15" s="87">
        <v>0.5</v>
      </c>
    </row>
    <row r="16" spans="1:15" x14ac:dyDescent="0.25">
      <c r="A16" s="84" t="s">
        <v>315</v>
      </c>
      <c r="B16" s="84" t="s">
        <v>607</v>
      </c>
      <c r="C16" s="85" t="s">
        <v>608</v>
      </c>
      <c r="D16" s="85" t="s">
        <v>880</v>
      </c>
      <c r="E16" s="86">
        <v>4781799589</v>
      </c>
      <c r="F16" s="86">
        <v>0</v>
      </c>
      <c r="G16" s="86">
        <v>434738258</v>
      </c>
      <c r="H16" s="86">
        <v>5216537847</v>
      </c>
      <c r="I16" s="86">
        <v>0</v>
      </c>
      <c r="J16" s="86">
        <v>5216537847</v>
      </c>
      <c r="K16" s="86">
        <v>267576972</v>
      </c>
      <c r="L16" s="86">
        <v>3721012101</v>
      </c>
      <c r="M16" s="86">
        <v>365452982</v>
      </c>
      <c r="N16" s="86">
        <v>2849119600</v>
      </c>
      <c r="O16" s="87">
        <v>54.62</v>
      </c>
    </row>
    <row r="17" spans="1:15" x14ac:dyDescent="0.25">
      <c r="A17" s="84" t="s">
        <v>315</v>
      </c>
      <c r="B17" s="84" t="s">
        <v>610</v>
      </c>
      <c r="C17" s="85" t="s">
        <v>611</v>
      </c>
      <c r="D17" s="85" t="s">
        <v>1331</v>
      </c>
      <c r="E17" s="86">
        <v>2438307918</v>
      </c>
      <c r="F17" s="86">
        <v>0</v>
      </c>
      <c r="G17" s="86">
        <v>0</v>
      </c>
      <c r="H17" s="86">
        <v>2438307918</v>
      </c>
      <c r="I17" s="86">
        <v>0</v>
      </c>
      <c r="J17" s="86">
        <v>2438307918</v>
      </c>
      <c r="K17" s="86">
        <v>143271955</v>
      </c>
      <c r="L17" s="86">
        <v>1406216067</v>
      </c>
      <c r="M17" s="86">
        <v>143271955</v>
      </c>
      <c r="N17" s="86">
        <v>1406216067</v>
      </c>
      <c r="O17" s="87">
        <v>57.67</v>
      </c>
    </row>
    <row r="18" spans="1:15" x14ac:dyDescent="0.25">
      <c r="A18" s="84" t="s">
        <v>315</v>
      </c>
      <c r="B18" s="84" t="s">
        <v>613</v>
      </c>
      <c r="C18" s="85" t="s">
        <v>614</v>
      </c>
      <c r="D18" s="85" t="s">
        <v>1137</v>
      </c>
      <c r="E18" s="86">
        <v>1189239854</v>
      </c>
      <c r="F18" s="86">
        <v>0</v>
      </c>
      <c r="G18" s="86">
        <v>0</v>
      </c>
      <c r="H18" s="86">
        <v>1189239854</v>
      </c>
      <c r="I18" s="86">
        <v>0</v>
      </c>
      <c r="J18" s="86">
        <v>1189239854</v>
      </c>
      <c r="K18" s="86">
        <v>91927984</v>
      </c>
      <c r="L18" s="86">
        <v>796058514</v>
      </c>
      <c r="M18" s="86">
        <v>91927984</v>
      </c>
      <c r="N18" s="86">
        <v>796058514</v>
      </c>
      <c r="O18" s="87">
        <v>66.94</v>
      </c>
    </row>
    <row r="19" spans="1:15" x14ac:dyDescent="0.25">
      <c r="A19" s="84" t="s">
        <v>315</v>
      </c>
      <c r="B19" s="84" t="s">
        <v>616</v>
      </c>
      <c r="C19" s="85" t="s">
        <v>617</v>
      </c>
      <c r="D19" s="85" t="s">
        <v>1139</v>
      </c>
      <c r="E19" s="86">
        <v>256947516</v>
      </c>
      <c r="F19" s="86">
        <v>0</v>
      </c>
      <c r="G19" s="86">
        <v>0</v>
      </c>
      <c r="H19" s="86">
        <v>256947516</v>
      </c>
      <c r="I19" s="86">
        <v>0</v>
      </c>
      <c r="J19" s="86">
        <v>256947516</v>
      </c>
      <c r="K19" s="86">
        <v>17610763</v>
      </c>
      <c r="L19" s="86">
        <v>133180253</v>
      </c>
      <c r="M19" s="86">
        <v>17610763</v>
      </c>
      <c r="N19" s="86">
        <v>133180253</v>
      </c>
      <c r="O19" s="87">
        <v>51.83</v>
      </c>
    </row>
    <row r="20" spans="1:15" x14ac:dyDescent="0.25">
      <c r="A20" s="84" t="s">
        <v>315</v>
      </c>
      <c r="B20" s="84" t="s">
        <v>628</v>
      </c>
      <c r="C20" s="85" t="s">
        <v>629</v>
      </c>
      <c r="D20" s="85" t="s">
        <v>1147</v>
      </c>
      <c r="E20" s="86">
        <v>42895084</v>
      </c>
      <c r="F20" s="86">
        <v>0</v>
      </c>
      <c r="G20" s="86">
        <v>0</v>
      </c>
      <c r="H20" s="86">
        <v>42895084</v>
      </c>
      <c r="I20" s="86">
        <v>0</v>
      </c>
      <c r="J20" s="86">
        <v>42895084</v>
      </c>
      <c r="K20" s="86">
        <v>2991069</v>
      </c>
      <c r="L20" s="86">
        <v>18846632</v>
      </c>
      <c r="M20" s="86">
        <v>2991069</v>
      </c>
      <c r="N20" s="86">
        <v>18846632</v>
      </c>
      <c r="O20" s="87">
        <v>43.94</v>
      </c>
    </row>
    <row r="21" spans="1:15" x14ac:dyDescent="0.25">
      <c r="A21" s="84" t="s">
        <v>315</v>
      </c>
      <c r="B21" s="84" t="s">
        <v>631</v>
      </c>
      <c r="C21" s="85" t="s">
        <v>632</v>
      </c>
      <c r="D21" s="85" t="s">
        <v>1332</v>
      </c>
      <c r="E21" s="86">
        <v>111433763</v>
      </c>
      <c r="F21" s="86">
        <v>0</v>
      </c>
      <c r="G21" s="86">
        <v>0</v>
      </c>
      <c r="H21" s="86">
        <v>111433763</v>
      </c>
      <c r="I21" s="86">
        <v>0</v>
      </c>
      <c r="J21" s="86">
        <v>111433763</v>
      </c>
      <c r="K21" s="86">
        <v>0</v>
      </c>
      <c r="L21" s="86">
        <v>57201241</v>
      </c>
      <c r="M21" s="86">
        <v>0</v>
      </c>
      <c r="N21" s="86">
        <v>57201241</v>
      </c>
      <c r="O21" s="87">
        <v>51.33</v>
      </c>
    </row>
    <row r="22" spans="1:15" x14ac:dyDescent="0.25">
      <c r="A22" s="84" t="s">
        <v>315</v>
      </c>
      <c r="B22" s="84" t="s">
        <v>634</v>
      </c>
      <c r="C22" s="85" t="s">
        <v>635</v>
      </c>
      <c r="D22" s="85" t="s">
        <v>1151</v>
      </c>
      <c r="E22" s="86">
        <v>193439914</v>
      </c>
      <c r="F22" s="86">
        <v>0</v>
      </c>
      <c r="G22" s="86">
        <v>0</v>
      </c>
      <c r="H22" s="86">
        <v>193439914</v>
      </c>
      <c r="I22" s="86">
        <v>0</v>
      </c>
      <c r="J22" s="86">
        <v>193439914</v>
      </c>
      <c r="K22" s="86">
        <v>0</v>
      </c>
      <c r="L22" s="86">
        <v>25390607</v>
      </c>
      <c r="M22" s="86">
        <v>0</v>
      </c>
      <c r="N22" s="86">
        <v>25390607</v>
      </c>
      <c r="O22" s="87">
        <v>13.13</v>
      </c>
    </row>
    <row r="23" spans="1:15" x14ac:dyDescent="0.25">
      <c r="A23" s="84" t="s">
        <v>315</v>
      </c>
      <c r="B23" s="84" t="s">
        <v>637</v>
      </c>
      <c r="C23" s="85" t="s">
        <v>638</v>
      </c>
      <c r="D23" s="85" t="s">
        <v>1153</v>
      </c>
      <c r="E23" s="86">
        <v>84587920</v>
      </c>
      <c r="F23" s="86">
        <v>0</v>
      </c>
      <c r="G23" s="86">
        <v>0</v>
      </c>
      <c r="H23" s="86">
        <v>84587920</v>
      </c>
      <c r="I23" s="86">
        <v>0</v>
      </c>
      <c r="J23" s="86">
        <v>84587920</v>
      </c>
      <c r="K23" s="86">
        <v>2478567</v>
      </c>
      <c r="L23" s="86">
        <v>40721196</v>
      </c>
      <c r="M23" s="86">
        <v>2478567</v>
      </c>
      <c r="N23" s="86">
        <v>40721196</v>
      </c>
      <c r="O23" s="87">
        <v>48.14</v>
      </c>
    </row>
    <row r="24" spans="1:15" x14ac:dyDescent="0.25">
      <c r="A24" s="84" t="s">
        <v>315</v>
      </c>
      <c r="B24" s="84" t="s">
        <v>640</v>
      </c>
      <c r="C24" s="85" t="s">
        <v>641</v>
      </c>
      <c r="D24" s="85" t="s">
        <v>1155</v>
      </c>
      <c r="E24" s="86">
        <v>274997817</v>
      </c>
      <c r="F24" s="86">
        <v>0</v>
      </c>
      <c r="G24" s="86">
        <v>0</v>
      </c>
      <c r="H24" s="86">
        <v>274997817</v>
      </c>
      <c r="I24" s="86">
        <v>0</v>
      </c>
      <c r="J24" s="86">
        <v>274997817</v>
      </c>
      <c r="K24" s="86">
        <v>17606884</v>
      </c>
      <c r="L24" s="86">
        <v>150645925</v>
      </c>
      <c r="M24" s="86">
        <v>17606884</v>
      </c>
      <c r="N24" s="86">
        <v>150645925</v>
      </c>
      <c r="O24" s="87">
        <v>54.78</v>
      </c>
    </row>
    <row r="25" spans="1:15" x14ac:dyDescent="0.25">
      <c r="A25" s="84" t="s">
        <v>315</v>
      </c>
      <c r="B25" s="84" t="s">
        <v>643</v>
      </c>
      <c r="C25" s="85" t="s">
        <v>644</v>
      </c>
      <c r="D25" s="85" t="s">
        <v>1157</v>
      </c>
      <c r="E25" s="86">
        <v>6606889</v>
      </c>
      <c r="F25" s="86">
        <v>0</v>
      </c>
      <c r="G25" s="86">
        <v>0</v>
      </c>
      <c r="H25" s="86">
        <v>6606889</v>
      </c>
      <c r="I25" s="86">
        <v>0</v>
      </c>
      <c r="J25" s="86">
        <v>6606889</v>
      </c>
      <c r="K25" s="86">
        <v>242030</v>
      </c>
      <c r="L25" s="86">
        <v>3498301</v>
      </c>
      <c r="M25" s="86">
        <v>242030</v>
      </c>
      <c r="N25" s="86">
        <v>3498301</v>
      </c>
      <c r="O25" s="87">
        <v>52.95</v>
      </c>
    </row>
    <row r="26" spans="1:15" x14ac:dyDescent="0.25">
      <c r="A26" s="84" t="s">
        <v>315</v>
      </c>
      <c r="B26" s="84" t="s">
        <v>646</v>
      </c>
      <c r="C26" s="85" t="s">
        <v>647</v>
      </c>
      <c r="D26" s="85" t="s">
        <v>1159</v>
      </c>
      <c r="E26" s="86">
        <v>67925000</v>
      </c>
      <c r="F26" s="86">
        <v>0</v>
      </c>
      <c r="G26" s="86">
        <v>0</v>
      </c>
      <c r="H26" s="86">
        <v>67925000</v>
      </c>
      <c r="I26" s="86">
        <v>0</v>
      </c>
      <c r="J26" s="86">
        <v>67925000</v>
      </c>
      <c r="K26" s="86">
        <v>0</v>
      </c>
      <c r="L26" s="86">
        <v>19999415</v>
      </c>
      <c r="M26" s="86">
        <v>0</v>
      </c>
      <c r="N26" s="86">
        <v>19999415</v>
      </c>
      <c r="O26" s="87">
        <v>29.44</v>
      </c>
    </row>
    <row r="27" spans="1:15" x14ac:dyDescent="0.25">
      <c r="A27" s="84" t="s">
        <v>315</v>
      </c>
      <c r="B27" s="84" t="s">
        <v>652</v>
      </c>
      <c r="C27" s="85" t="s">
        <v>653</v>
      </c>
      <c r="D27" s="85" t="s">
        <v>1333</v>
      </c>
      <c r="E27" s="86">
        <v>210234161</v>
      </c>
      <c r="F27" s="86">
        <v>0</v>
      </c>
      <c r="G27" s="86">
        <v>0</v>
      </c>
      <c r="H27" s="86">
        <v>210234161</v>
      </c>
      <c r="I27" s="86">
        <v>0</v>
      </c>
      <c r="J27" s="86">
        <v>210234161</v>
      </c>
      <c r="K27" s="86">
        <v>10414658</v>
      </c>
      <c r="L27" s="86">
        <v>160673983</v>
      </c>
      <c r="M27" s="86">
        <v>10414658</v>
      </c>
      <c r="N27" s="86">
        <v>160673983</v>
      </c>
      <c r="O27" s="87">
        <v>76.430000000000007</v>
      </c>
    </row>
    <row r="28" spans="1:15" x14ac:dyDescent="0.25">
      <c r="A28" s="84" t="s">
        <v>315</v>
      </c>
      <c r="B28" s="84" t="s">
        <v>655</v>
      </c>
      <c r="C28" s="85" t="s">
        <v>656</v>
      </c>
      <c r="D28" s="85" t="s">
        <v>905</v>
      </c>
      <c r="E28" s="86">
        <v>1596473263</v>
      </c>
      <c r="F28" s="86">
        <v>0</v>
      </c>
      <c r="G28" s="86">
        <v>434738258</v>
      </c>
      <c r="H28" s="86">
        <v>2031211521</v>
      </c>
      <c r="I28" s="86">
        <v>0</v>
      </c>
      <c r="J28" s="86">
        <v>2031211521</v>
      </c>
      <c r="K28" s="86">
        <v>83017066</v>
      </c>
      <c r="L28" s="86">
        <v>1949045743</v>
      </c>
      <c r="M28" s="86">
        <v>180893076</v>
      </c>
      <c r="N28" s="86">
        <v>1077153242</v>
      </c>
      <c r="O28" s="87">
        <v>53.03</v>
      </c>
    </row>
    <row r="29" spans="1:15" x14ac:dyDescent="0.25">
      <c r="A29" s="84" t="s">
        <v>315</v>
      </c>
      <c r="B29" s="84" t="s">
        <v>658</v>
      </c>
      <c r="C29" s="85" t="s">
        <v>659</v>
      </c>
      <c r="D29" s="85" t="s">
        <v>1334</v>
      </c>
      <c r="E29" s="86">
        <v>1177203103</v>
      </c>
      <c r="F29" s="86">
        <v>0</v>
      </c>
      <c r="G29" s="86">
        <v>394738258</v>
      </c>
      <c r="H29" s="86">
        <v>1571941361</v>
      </c>
      <c r="I29" s="86">
        <v>0</v>
      </c>
      <c r="J29" s="86">
        <v>1571941361</v>
      </c>
      <c r="K29" s="86">
        <v>83017066</v>
      </c>
      <c r="L29" s="86">
        <v>1490449872</v>
      </c>
      <c r="M29" s="86">
        <v>139683855</v>
      </c>
      <c r="N29" s="86">
        <v>790780991</v>
      </c>
      <c r="O29" s="87">
        <v>50.31</v>
      </c>
    </row>
    <row r="30" spans="1:15" x14ac:dyDescent="0.25">
      <c r="A30" s="84" t="s">
        <v>315</v>
      </c>
      <c r="B30" s="84" t="s">
        <v>907</v>
      </c>
      <c r="C30" s="85" t="s">
        <v>1064</v>
      </c>
      <c r="D30" s="85" t="s">
        <v>1166</v>
      </c>
      <c r="E30" s="86">
        <v>419270160</v>
      </c>
      <c r="F30" s="86">
        <v>0</v>
      </c>
      <c r="G30" s="86">
        <v>40000000</v>
      </c>
      <c r="H30" s="86">
        <v>459270160</v>
      </c>
      <c r="I30" s="86">
        <v>0</v>
      </c>
      <c r="J30" s="86">
        <v>459270160</v>
      </c>
      <c r="K30" s="86">
        <v>0</v>
      </c>
      <c r="L30" s="86">
        <v>458595871</v>
      </c>
      <c r="M30" s="86">
        <v>41209221</v>
      </c>
      <c r="N30" s="86">
        <v>286372251</v>
      </c>
      <c r="O30" s="87">
        <v>62.35</v>
      </c>
    </row>
    <row r="31" spans="1:15" x14ac:dyDescent="0.25">
      <c r="A31" s="84" t="s">
        <v>315</v>
      </c>
      <c r="B31" s="84" t="s">
        <v>664</v>
      </c>
      <c r="C31" s="85" t="s">
        <v>665</v>
      </c>
      <c r="D31" s="85" t="s">
        <v>1335</v>
      </c>
      <c r="E31" s="86">
        <v>747018408</v>
      </c>
      <c r="F31" s="86">
        <v>0</v>
      </c>
      <c r="G31" s="86">
        <v>0</v>
      </c>
      <c r="H31" s="86">
        <v>747018408</v>
      </c>
      <c r="I31" s="86">
        <v>0</v>
      </c>
      <c r="J31" s="86">
        <v>747018408</v>
      </c>
      <c r="K31" s="86">
        <v>41287951</v>
      </c>
      <c r="L31" s="86">
        <v>365750291</v>
      </c>
      <c r="M31" s="86">
        <v>41287951</v>
      </c>
      <c r="N31" s="86">
        <v>365750291</v>
      </c>
      <c r="O31" s="87">
        <v>48.96</v>
      </c>
    </row>
    <row r="32" spans="1:15" x14ac:dyDescent="0.25">
      <c r="A32" s="84" t="s">
        <v>315</v>
      </c>
      <c r="B32" s="84" t="s">
        <v>667</v>
      </c>
      <c r="C32" s="85" t="s">
        <v>668</v>
      </c>
      <c r="D32" s="85" t="s">
        <v>1336</v>
      </c>
      <c r="E32" s="86">
        <v>471526482</v>
      </c>
      <c r="F32" s="86">
        <v>0</v>
      </c>
      <c r="G32" s="86">
        <v>0</v>
      </c>
      <c r="H32" s="86">
        <v>471526482</v>
      </c>
      <c r="I32" s="86">
        <v>0</v>
      </c>
      <c r="J32" s="86">
        <v>471526482</v>
      </c>
      <c r="K32" s="86">
        <v>21678687</v>
      </c>
      <c r="L32" s="86">
        <v>192169815</v>
      </c>
      <c r="M32" s="86">
        <v>21678687</v>
      </c>
      <c r="N32" s="86">
        <v>192169815</v>
      </c>
      <c r="O32" s="87">
        <v>40.75</v>
      </c>
    </row>
    <row r="33" spans="1:15" x14ac:dyDescent="0.25">
      <c r="A33" s="84" t="s">
        <v>315</v>
      </c>
      <c r="B33" s="84" t="s">
        <v>670</v>
      </c>
      <c r="C33" s="85" t="s">
        <v>671</v>
      </c>
      <c r="D33" s="85" t="s">
        <v>1172</v>
      </c>
      <c r="E33" s="86">
        <v>68972156</v>
      </c>
      <c r="F33" s="86">
        <v>0</v>
      </c>
      <c r="G33" s="86">
        <v>0</v>
      </c>
      <c r="H33" s="86">
        <v>68972156</v>
      </c>
      <c r="I33" s="86">
        <v>0</v>
      </c>
      <c r="J33" s="86">
        <v>68972156</v>
      </c>
      <c r="K33" s="86">
        <v>0</v>
      </c>
      <c r="L33" s="86">
        <v>48329</v>
      </c>
      <c r="M33" s="86">
        <v>0</v>
      </c>
      <c r="N33" s="86">
        <v>48329</v>
      </c>
      <c r="O33" s="87">
        <v>7.0000000000000007E-2</v>
      </c>
    </row>
    <row r="34" spans="1:15" x14ac:dyDescent="0.25">
      <c r="A34" s="84" t="s">
        <v>315</v>
      </c>
      <c r="B34" s="84" t="s">
        <v>673</v>
      </c>
      <c r="C34" s="85" t="s">
        <v>674</v>
      </c>
      <c r="D34" s="85" t="s">
        <v>1174</v>
      </c>
      <c r="E34" s="86">
        <v>154589177</v>
      </c>
      <c r="F34" s="86">
        <v>0</v>
      </c>
      <c r="G34" s="86">
        <v>0</v>
      </c>
      <c r="H34" s="86">
        <v>154589177</v>
      </c>
      <c r="I34" s="86">
        <v>0</v>
      </c>
      <c r="J34" s="86">
        <v>154589177</v>
      </c>
      <c r="K34" s="86">
        <v>8156000</v>
      </c>
      <c r="L34" s="86">
        <v>79287500</v>
      </c>
      <c r="M34" s="86">
        <v>8156000</v>
      </c>
      <c r="N34" s="86">
        <v>79287500</v>
      </c>
      <c r="O34" s="87">
        <v>51.29</v>
      </c>
    </row>
    <row r="35" spans="1:15" x14ac:dyDescent="0.25">
      <c r="A35" s="84" t="s">
        <v>315</v>
      </c>
      <c r="B35" s="84" t="s">
        <v>676</v>
      </c>
      <c r="C35" s="85" t="s">
        <v>677</v>
      </c>
      <c r="D35" s="85" t="s">
        <v>1337</v>
      </c>
      <c r="E35" s="86">
        <v>161857146</v>
      </c>
      <c r="F35" s="86">
        <v>0</v>
      </c>
      <c r="G35" s="86">
        <v>0</v>
      </c>
      <c r="H35" s="86">
        <v>161857146</v>
      </c>
      <c r="I35" s="86">
        <v>0</v>
      </c>
      <c r="J35" s="86">
        <v>161857146</v>
      </c>
      <c r="K35" s="86">
        <v>7194400</v>
      </c>
      <c r="L35" s="86">
        <v>57057500</v>
      </c>
      <c r="M35" s="86">
        <v>7194400</v>
      </c>
      <c r="N35" s="86">
        <v>57057500</v>
      </c>
      <c r="O35" s="87">
        <v>35.25</v>
      </c>
    </row>
    <row r="36" spans="1:15" x14ac:dyDescent="0.25">
      <c r="A36" s="84" t="s">
        <v>315</v>
      </c>
      <c r="B36" s="84" t="s">
        <v>919</v>
      </c>
      <c r="C36" s="85" t="s">
        <v>1338</v>
      </c>
      <c r="D36" s="85" t="s">
        <v>1339</v>
      </c>
      <c r="E36" s="86">
        <v>9939933</v>
      </c>
      <c r="F36" s="86">
        <v>0</v>
      </c>
      <c r="G36" s="86">
        <v>0</v>
      </c>
      <c r="H36" s="86">
        <v>9939933</v>
      </c>
      <c r="I36" s="86">
        <v>0</v>
      </c>
      <c r="J36" s="86">
        <v>9939933</v>
      </c>
      <c r="K36" s="86">
        <v>713487</v>
      </c>
      <c r="L36" s="86">
        <v>6227686</v>
      </c>
      <c r="M36" s="86">
        <v>713487</v>
      </c>
      <c r="N36" s="86">
        <v>6227686</v>
      </c>
      <c r="O36" s="87">
        <v>62.65</v>
      </c>
    </row>
    <row r="37" spans="1:15" x14ac:dyDescent="0.25">
      <c r="A37" s="84" t="s">
        <v>315</v>
      </c>
      <c r="B37" s="84" t="s">
        <v>679</v>
      </c>
      <c r="C37" s="85" t="s">
        <v>680</v>
      </c>
      <c r="D37" s="85" t="s">
        <v>1180</v>
      </c>
      <c r="E37" s="86">
        <v>76168070</v>
      </c>
      <c r="F37" s="86">
        <v>0</v>
      </c>
      <c r="G37" s="86">
        <v>0</v>
      </c>
      <c r="H37" s="86">
        <v>76168070</v>
      </c>
      <c r="I37" s="86">
        <v>0</v>
      </c>
      <c r="J37" s="86">
        <v>76168070</v>
      </c>
      <c r="K37" s="86">
        <v>5614800</v>
      </c>
      <c r="L37" s="86">
        <v>49548800</v>
      </c>
      <c r="M37" s="86">
        <v>5614800</v>
      </c>
      <c r="N37" s="86">
        <v>49548800</v>
      </c>
      <c r="O37" s="87">
        <v>65.05</v>
      </c>
    </row>
    <row r="38" spans="1:15" x14ac:dyDescent="0.25">
      <c r="A38" s="84" t="s">
        <v>315</v>
      </c>
      <c r="B38" s="84" t="s">
        <v>682</v>
      </c>
      <c r="C38" s="85" t="s">
        <v>683</v>
      </c>
      <c r="D38" s="85" t="s">
        <v>1340</v>
      </c>
      <c r="E38" s="86">
        <v>257293387</v>
      </c>
      <c r="F38" s="86">
        <v>0</v>
      </c>
      <c r="G38" s="86">
        <v>0</v>
      </c>
      <c r="H38" s="86">
        <v>257293387</v>
      </c>
      <c r="I38" s="86">
        <v>0</v>
      </c>
      <c r="J38" s="86">
        <v>257293387</v>
      </c>
      <c r="K38" s="86">
        <v>19609264</v>
      </c>
      <c r="L38" s="86">
        <v>173566358</v>
      </c>
      <c r="M38" s="86">
        <v>19609264</v>
      </c>
      <c r="N38" s="86">
        <v>173566358</v>
      </c>
      <c r="O38" s="87">
        <v>67.459999999999994</v>
      </c>
    </row>
    <row r="39" spans="1:15" x14ac:dyDescent="0.25">
      <c r="A39" s="84" t="s">
        <v>315</v>
      </c>
      <c r="B39" s="84" t="s">
        <v>685</v>
      </c>
      <c r="C39" s="85" t="s">
        <v>686</v>
      </c>
      <c r="D39" s="85" t="s">
        <v>1341</v>
      </c>
      <c r="E39" s="86">
        <v>82740080</v>
      </c>
      <c r="F39" s="86">
        <v>0</v>
      </c>
      <c r="G39" s="86">
        <v>0</v>
      </c>
      <c r="H39" s="86">
        <v>82740080</v>
      </c>
      <c r="I39" s="86">
        <v>0</v>
      </c>
      <c r="J39" s="86">
        <v>82740080</v>
      </c>
      <c r="K39" s="86">
        <v>6953564</v>
      </c>
      <c r="L39" s="86">
        <v>71846058</v>
      </c>
      <c r="M39" s="86">
        <v>6953564</v>
      </c>
      <c r="N39" s="86">
        <v>71846058</v>
      </c>
      <c r="O39" s="87">
        <v>86.83</v>
      </c>
    </row>
    <row r="40" spans="1:15" x14ac:dyDescent="0.25">
      <c r="A40" s="84" t="s">
        <v>315</v>
      </c>
      <c r="B40" s="84" t="s">
        <v>688</v>
      </c>
      <c r="C40" s="85" t="s">
        <v>689</v>
      </c>
      <c r="D40" s="85" t="s">
        <v>1185</v>
      </c>
      <c r="E40" s="86">
        <v>79343219</v>
      </c>
      <c r="F40" s="86">
        <v>0</v>
      </c>
      <c r="G40" s="86">
        <v>0</v>
      </c>
      <c r="H40" s="86">
        <v>79343219</v>
      </c>
      <c r="I40" s="86">
        <v>0</v>
      </c>
      <c r="J40" s="86">
        <v>79343219</v>
      </c>
      <c r="K40" s="86">
        <v>8241400</v>
      </c>
      <c r="L40" s="86">
        <v>63841400</v>
      </c>
      <c r="M40" s="86">
        <v>8241400</v>
      </c>
      <c r="N40" s="86">
        <v>63841400</v>
      </c>
      <c r="O40" s="87">
        <v>80.459999999999994</v>
      </c>
    </row>
    <row r="41" spans="1:15" x14ac:dyDescent="0.25">
      <c r="A41" s="84" t="s">
        <v>315</v>
      </c>
      <c r="B41" s="84" t="s">
        <v>694</v>
      </c>
      <c r="C41" s="85" t="s">
        <v>695</v>
      </c>
      <c r="D41" s="85" t="s">
        <v>931</v>
      </c>
      <c r="E41" s="86">
        <v>57126054</v>
      </c>
      <c r="F41" s="86">
        <v>0</v>
      </c>
      <c r="G41" s="86">
        <v>0</v>
      </c>
      <c r="H41" s="86">
        <v>57126054</v>
      </c>
      <c r="I41" s="86">
        <v>0</v>
      </c>
      <c r="J41" s="86">
        <v>57126054</v>
      </c>
      <c r="K41" s="86">
        <v>2648800</v>
      </c>
      <c r="L41" s="86">
        <v>22728700</v>
      </c>
      <c r="M41" s="86">
        <v>2648800</v>
      </c>
      <c r="N41" s="86">
        <v>22728700</v>
      </c>
      <c r="O41" s="87">
        <v>39.79</v>
      </c>
    </row>
    <row r="42" spans="1:15" x14ac:dyDescent="0.25">
      <c r="A42" s="84" t="s">
        <v>315</v>
      </c>
      <c r="B42" s="84" t="s">
        <v>697</v>
      </c>
      <c r="C42" s="85" t="s">
        <v>698</v>
      </c>
      <c r="D42" s="85" t="s">
        <v>933</v>
      </c>
      <c r="E42" s="86">
        <v>38084034</v>
      </c>
      <c r="F42" s="86">
        <v>0</v>
      </c>
      <c r="G42" s="86">
        <v>0</v>
      </c>
      <c r="H42" s="86">
        <v>38084034</v>
      </c>
      <c r="I42" s="86">
        <v>0</v>
      </c>
      <c r="J42" s="86">
        <v>38084034</v>
      </c>
      <c r="K42" s="86">
        <v>1765500</v>
      </c>
      <c r="L42" s="86">
        <v>15150200</v>
      </c>
      <c r="M42" s="86">
        <v>1765500</v>
      </c>
      <c r="N42" s="86">
        <v>15150200</v>
      </c>
      <c r="O42" s="87">
        <v>39.78</v>
      </c>
    </row>
    <row r="43" spans="1:15" x14ac:dyDescent="0.25">
      <c r="A43" s="84" t="s">
        <v>315</v>
      </c>
      <c r="B43" s="84" t="s">
        <v>1342</v>
      </c>
      <c r="C43" s="85" t="s">
        <v>1343</v>
      </c>
      <c r="D43" s="85" t="s">
        <v>1344</v>
      </c>
      <c r="E43" s="86">
        <v>18198539</v>
      </c>
      <c r="F43" s="86">
        <v>0</v>
      </c>
      <c r="G43" s="86">
        <v>0</v>
      </c>
      <c r="H43" s="86">
        <v>18198539</v>
      </c>
      <c r="I43" s="86">
        <v>0</v>
      </c>
      <c r="J43" s="86">
        <v>18198539</v>
      </c>
      <c r="K43" s="86">
        <v>0</v>
      </c>
      <c r="L43" s="86">
        <v>14118</v>
      </c>
      <c r="M43" s="86">
        <v>0</v>
      </c>
      <c r="N43" s="86">
        <v>14118</v>
      </c>
      <c r="O43" s="87">
        <v>0.08</v>
      </c>
    </row>
    <row r="44" spans="1:15" x14ac:dyDescent="0.25">
      <c r="A44" s="84" t="s">
        <v>315</v>
      </c>
      <c r="B44" s="84" t="s">
        <v>1345</v>
      </c>
      <c r="C44" s="85" t="s">
        <v>1346</v>
      </c>
      <c r="D44" s="85" t="s">
        <v>1344</v>
      </c>
      <c r="E44" s="86">
        <v>18198539</v>
      </c>
      <c r="F44" s="86">
        <v>0</v>
      </c>
      <c r="G44" s="86">
        <v>0</v>
      </c>
      <c r="H44" s="86">
        <v>18198539</v>
      </c>
      <c r="I44" s="86">
        <v>0</v>
      </c>
      <c r="J44" s="86">
        <v>18198539</v>
      </c>
      <c r="K44" s="86">
        <v>0</v>
      </c>
      <c r="L44" s="86">
        <v>14118</v>
      </c>
      <c r="M44" s="86">
        <v>0</v>
      </c>
      <c r="N44" s="86">
        <v>14118</v>
      </c>
      <c r="O44" s="87">
        <v>0.08</v>
      </c>
    </row>
    <row r="45" spans="1:15" x14ac:dyDescent="0.25">
      <c r="A45" s="84" t="s">
        <v>315</v>
      </c>
      <c r="B45" s="84" t="s">
        <v>700</v>
      </c>
      <c r="C45" s="85" t="s">
        <v>701</v>
      </c>
      <c r="D45" s="85" t="s">
        <v>935</v>
      </c>
      <c r="E45" s="86">
        <v>5449900000</v>
      </c>
      <c r="F45" s="86">
        <v>0</v>
      </c>
      <c r="G45" s="86">
        <v>100000000</v>
      </c>
      <c r="H45" s="86">
        <v>5549900000</v>
      </c>
      <c r="I45" s="86">
        <v>0</v>
      </c>
      <c r="J45" s="86">
        <v>5549900000</v>
      </c>
      <c r="K45" s="86">
        <v>189897077</v>
      </c>
      <c r="L45" s="86">
        <v>2815483424.4899998</v>
      </c>
      <c r="M45" s="86">
        <v>49062086</v>
      </c>
      <c r="N45" s="86">
        <v>2412237575</v>
      </c>
      <c r="O45" s="87">
        <v>43.46</v>
      </c>
    </row>
    <row r="46" spans="1:15" x14ac:dyDescent="0.25">
      <c r="A46" s="84" t="s">
        <v>315</v>
      </c>
      <c r="B46" s="84" t="s">
        <v>703</v>
      </c>
      <c r="C46" s="85" t="s">
        <v>704</v>
      </c>
      <c r="D46" s="85" t="s">
        <v>1075</v>
      </c>
      <c r="E46" s="86">
        <v>260500000</v>
      </c>
      <c r="F46" s="86">
        <v>0</v>
      </c>
      <c r="G46" s="86">
        <v>0</v>
      </c>
      <c r="H46" s="86">
        <v>260500000</v>
      </c>
      <c r="I46" s="86">
        <v>0</v>
      </c>
      <c r="J46" s="86">
        <v>260500000</v>
      </c>
      <c r="K46" s="86">
        <v>0</v>
      </c>
      <c r="L46" s="86">
        <v>129160125.48999999</v>
      </c>
      <c r="M46" s="86">
        <v>8641764</v>
      </c>
      <c r="N46" s="86">
        <v>24610268</v>
      </c>
      <c r="O46" s="87">
        <v>9.4499999999999993</v>
      </c>
    </row>
    <row r="47" spans="1:15" x14ac:dyDescent="0.25">
      <c r="A47" s="84" t="s">
        <v>315</v>
      </c>
      <c r="B47" s="84" t="s">
        <v>709</v>
      </c>
      <c r="C47" s="85" t="s">
        <v>710</v>
      </c>
      <c r="D47" s="85" t="s">
        <v>1197</v>
      </c>
      <c r="E47" s="86">
        <v>59500000</v>
      </c>
      <c r="F47" s="86">
        <v>0</v>
      </c>
      <c r="G47" s="86">
        <v>-2000000</v>
      </c>
      <c r="H47" s="86">
        <v>57500000</v>
      </c>
      <c r="I47" s="86">
        <v>0</v>
      </c>
      <c r="J47" s="86">
        <v>57500000</v>
      </c>
      <c r="K47" s="86">
        <v>0</v>
      </c>
      <c r="L47" s="86">
        <v>25184165.489999998</v>
      </c>
      <c r="M47" s="86">
        <v>2527404</v>
      </c>
      <c r="N47" s="86">
        <v>6881263</v>
      </c>
      <c r="O47" s="87">
        <v>11.97</v>
      </c>
    </row>
    <row r="48" spans="1:15" x14ac:dyDescent="0.25">
      <c r="A48" s="84" t="s">
        <v>315</v>
      </c>
      <c r="B48" s="84" t="s">
        <v>712</v>
      </c>
      <c r="C48" s="85" t="s">
        <v>713</v>
      </c>
      <c r="D48" s="85" t="s">
        <v>1199</v>
      </c>
      <c r="E48" s="86">
        <v>194000000</v>
      </c>
      <c r="F48" s="86">
        <v>0</v>
      </c>
      <c r="G48" s="86">
        <v>2000000</v>
      </c>
      <c r="H48" s="86">
        <v>196000000</v>
      </c>
      <c r="I48" s="86">
        <v>0</v>
      </c>
      <c r="J48" s="86">
        <v>196000000</v>
      </c>
      <c r="K48" s="86">
        <v>0</v>
      </c>
      <c r="L48" s="86">
        <v>103975960</v>
      </c>
      <c r="M48" s="86">
        <v>6114360</v>
      </c>
      <c r="N48" s="86">
        <v>17729005</v>
      </c>
      <c r="O48" s="87">
        <v>9.0500000000000007</v>
      </c>
    </row>
    <row r="49" spans="1:15" x14ac:dyDescent="0.25">
      <c r="A49" s="84" t="s">
        <v>315</v>
      </c>
      <c r="B49" s="84" t="s">
        <v>715</v>
      </c>
      <c r="C49" s="85" t="s">
        <v>716</v>
      </c>
      <c r="D49" s="85" t="s">
        <v>1347</v>
      </c>
      <c r="E49" s="86">
        <v>7000000</v>
      </c>
      <c r="F49" s="86">
        <v>0</v>
      </c>
      <c r="G49" s="86">
        <v>0</v>
      </c>
      <c r="H49" s="86">
        <v>7000000</v>
      </c>
      <c r="I49" s="86">
        <v>0</v>
      </c>
      <c r="J49" s="86">
        <v>7000000</v>
      </c>
      <c r="K49" s="86">
        <v>0</v>
      </c>
      <c r="L49" s="86">
        <v>0</v>
      </c>
      <c r="M49" s="86">
        <v>0</v>
      </c>
      <c r="N49" s="86">
        <v>0</v>
      </c>
      <c r="O49" s="87">
        <v>0</v>
      </c>
    </row>
    <row r="50" spans="1:15" x14ac:dyDescent="0.25">
      <c r="A50" s="84" t="s">
        <v>315</v>
      </c>
      <c r="B50" s="84" t="s">
        <v>718</v>
      </c>
      <c r="C50" s="85" t="s">
        <v>719</v>
      </c>
      <c r="D50" s="85" t="s">
        <v>1203</v>
      </c>
      <c r="E50" s="86">
        <v>689400000</v>
      </c>
      <c r="F50" s="86">
        <v>0</v>
      </c>
      <c r="G50" s="86">
        <v>100000000</v>
      </c>
      <c r="H50" s="86">
        <v>789400000</v>
      </c>
      <c r="I50" s="86">
        <v>0</v>
      </c>
      <c r="J50" s="86">
        <v>789400000</v>
      </c>
      <c r="K50" s="86">
        <v>185684962</v>
      </c>
      <c r="L50" s="86">
        <v>535484691</v>
      </c>
      <c r="M50" s="86">
        <v>36208207</v>
      </c>
      <c r="N50" s="86">
        <v>236788699</v>
      </c>
      <c r="O50" s="87">
        <v>30</v>
      </c>
    </row>
    <row r="51" spans="1:15" x14ac:dyDescent="0.25">
      <c r="A51" s="84" t="s">
        <v>315</v>
      </c>
      <c r="B51" s="84" t="s">
        <v>721</v>
      </c>
      <c r="C51" s="85" t="s">
        <v>722</v>
      </c>
      <c r="D51" s="85" t="s">
        <v>1205</v>
      </c>
      <c r="E51" s="86">
        <v>25000000</v>
      </c>
      <c r="F51" s="86">
        <v>0</v>
      </c>
      <c r="G51" s="86">
        <v>0</v>
      </c>
      <c r="H51" s="86">
        <v>25000000</v>
      </c>
      <c r="I51" s="86">
        <v>0</v>
      </c>
      <c r="J51" s="86">
        <v>25000000</v>
      </c>
      <c r="K51" s="86">
        <v>0</v>
      </c>
      <c r="L51" s="86">
        <v>3444495</v>
      </c>
      <c r="M51" s="86">
        <v>0</v>
      </c>
      <c r="N51" s="86">
        <v>3444495</v>
      </c>
      <c r="O51" s="87">
        <v>13.78</v>
      </c>
    </row>
    <row r="52" spans="1:15" x14ac:dyDescent="0.25">
      <c r="A52" s="84" t="s">
        <v>315</v>
      </c>
      <c r="B52" s="84" t="s">
        <v>724</v>
      </c>
      <c r="C52" s="85" t="s">
        <v>725</v>
      </c>
      <c r="D52" s="85" t="s">
        <v>1348</v>
      </c>
      <c r="E52" s="86">
        <v>64200000</v>
      </c>
      <c r="F52" s="86">
        <v>0</v>
      </c>
      <c r="G52" s="86">
        <v>0</v>
      </c>
      <c r="H52" s="86">
        <v>64200000</v>
      </c>
      <c r="I52" s="86">
        <v>0</v>
      </c>
      <c r="J52" s="86">
        <v>64200000</v>
      </c>
      <c r="K52" s="86">
        <v>1303726</v>
      </c>
      <c r="L52" s="86">
        <v>14880786</v>
      </c>
      <c r="M52" s="86">
        <v>3842726</v>
      </c>
      <c r="N52" s="86">
        <v>14880786</v>
      </c>
      <c r="O52" s="87">
        <v>23.18</v>
      </c>
    </row>
    <row r="53" spans="1:15" x14ac:dyDescent="0.25">
      <c r="A53" s="84" t="s">
        <v>315</v>
      </c>
      <c r="B53" s="84" t="s">
        <v>727</v>
      </c>
      <c r="C53" s="85" t="s">
        <v>728</v>
      </c>
      <c r="D53" s="85" t="s">
        <v>1349</v>
      </c>
      <c r="E53" s="86">
        <v>18000000</v>
      </c>
      <c r="F53" s="86">
        <v>0</v>
      </c>
      <c r="G53" s="86">
        <v>0</v>
      </c>
      <c r="H53" s="86">
        <v>18000000</v>
      </c>
      <c r="I53" s="86">
        <v>0</v>
      </c>
      <c r="J53" s="86">
        <v>18000000</v>
      </c>
      <c r="K53" s="86">
        <v>0</v>
      </c>
      <c r="L53" s="86">
        <v>1500</v>
      </c>
      <c r="M53" s="86">
        <v>0</v>
      </c>
      <c r="N53" s="86">
        <v>1500</v>
      </c>
      <c r="O53" s="87">
        <v>0.01</v>
      </c>
    </row>
    <row r="54" spans="1:15" x14ac:dyDescent="0.25">
      <c r="A54" s="84" t="s">
        <v>315</v>
      </c>
      <c r="B54" s="84" t="s">
        <v>730</v>
      </c>
      <c r="C54" s="85" t="s">
        <v>731</v>
      </c>
      <c r="D54" s="85" t="s">
        <v>1350</v>
      </c>
      <c r="E54" s="86">
        <v>202500000</v>
      </c>
      <c r="F54" s="86">
        <v>0</v>
      </c>
      <c r="G54" s="86">
        <v>-10000000</v>
      </c>
      <c r="H54" s="86">
        <v>192500000</v>
      </c>
      <c r="I54" s="86">
        <v>0</v>
      </c>
      <c r="J54" s="86">
        <v>192500000</v>
      </c>
      <c r="K54" s="86">
        <v>28120000</v>
      </c>
      <c r="L54" s="86">
        <v>110383784</v>
      </c>
      <c r="M54" s="86">
        <v>7202737</v>
      </c>
      <c r="N54" s="86">
        <v>49645566</v>
      </c>
      <c r="O54" s="87">
        <v>25.79</v>
      </c>
    </row>
    <row r="55" spans="1:15" x14ac:dyDescent="0.25">
      <c r="A55" s="84" t="s">
        <v>315</v>
      </c>
      <c r="B55" s="84" t="s">
        <v>733</v>
      </c>
      <c r="C55" s="85" t="s">
        <v>734</v>
      </c>
      <c r="D55" s="85" t="s">
        <v>1213</v>
      </c>
      <c r="E55" s="86">
        <v>155000000</v>
      </c>
      <c r="F55" s="86">
        <v>0</v>
      </c>
      <c r="G55" s="86">
        <v>0</v>
      </c>
      <c r="H55" s="86">
        <v>155000000</v>
      </c>
      <c r="I55" s="86">
        <v>0</v>
      </c>
      <c r="J55" s="86">
        <v>155000000</v>
      </c>
      <c r="K55" s="86">
        <v>0</v>
      </c>
      <c r="L55" s="86">
        <v>147729180</v>
      </c>
      <c r="M55" s="86">
        <v>12310765</v>
      </c>
      <c r="N55" s="86">
        <v>110796885</v>
      </c>
      <c r="O55" s="87">
        <v>71.48</v>
      </c>
    </row>
    <row r="56" spans="1:15" x14ac:dyDescent="0.25">
      <c r="A56" s="84" t="s">
        <v>315</v>
      </c>
      <c r="B56" s="84" t="s">
        <v>735</v>
      </c>
      <c r="C56" s="85" t="s">
        <v>736</v>
      </c>
      <c r="D56" s="85" t="s">
        <v>1215</v>
      </c>
      <c r="E56" s="86">
        <v>70000000</v>
      </c>
      <c r="F56" s="86">
        <v>0</v>
      </c>
      <c r="G56" s="86">
        <v>110000000</v>
      </c>
      <c r="H56" s="86">
        <v>180000000</v>
      </c>
      <c r="I56" s="86">
        <v>0</v>
      </c>
      <c r="J56" s="86">
        <v>180000000</v>
      </c>
      <c r="K56" s="86">
        <v>150649220</v>
      </c>
      <c r="L56" s="86">
        <v>156895442</v>
      </c>
      <c r="M56" s="86">
        <v>0</v>
      </c>
      <c r="N56" s="86">
        <v>0</v>
      </c>
      <c r="O56" s="87">
        <v>0</v>
      </c>
    </row>
    <row r="57" spans="1:15" x14ac:dyDescent="0.25">
      <c r="A57" s="84" t="s">
        <v>315</v>
      </c>
      <c r="B57" s="84" t="s">
        <v>738</v>
      </c>
      <c r="C57" s="85" t="s">
        <v>739</v>
      </c>
      <c r="D57" s="85" t="s">
        <v>1217</v>
      </c>
      <c r="E57" s="86">
        <v>77200000</v>
      </c>
      <c r="F57" s="86">
        <v>0</v>
      </c>
      <c r="G57" s="86">
        <v>0</v>
      </c>
      <c r="H57" s="86">
        <v>77200000</v>
      </c>
      <c r="I57" s="86">
        <v>0</v>
      </c>
      <c r="J57" s="86">
        <v>77200000</v>
      </c>
      <c r="K57" s="86">
        <v>5612016</v>
      </c>
      <c r="L57" s="86">
        <v>50179504</v>
      </c>
      <c r="M57" s="86">
        <v>5612016</v>
      </c>
      <c r="N57" s="86">
        <v>50179504</v>
      </c>
      <c r="O57" s="87">
        <v>65</v>
      </c>
    </row>
    <row r="58" spans="1:15" x14ac:dyDescent="0.25">
      <c r="A58" s="84" t="s">
        <v>315</v>
      </c>
      <c r="B58" s="84" t="s">
        <v>741</v>
      </c>
      <c r="C58" s="85" t="s">
        <v>742</v>
      </c>
      <c r="D58" s="85" t="s">
        <v>1219</v>
      </c>
      <c r="E58" s="86">
        <v>20000000</v>
      </c>
      <c r="F58" s="86">
        <v>0</v>
      </c>
      <c r="G58" s="86">
        <v>0</v>
      </c>
      <c r="H58" s="86">
        <v>20000000</v>
      </c>
      <c r="I58" s="86">
        <v>0</v>
      </c>
      <c r="J58" s="86">
        <v>20000000</v>
      </c>
      <c r="K58" s="86">
        <v>0</v>
      </c>
      <c r="L58" s="86">
        <v>8970000</v>
      </c>
      <c r="M58" s="86">
        <v>0</v>
      </c>
      <c r="N58" s="86">
        <v>600000</v>
      </c>
      <c r="O58" s="87">
        <v>3</v>
      </c>
    </row>
    <row r="59" spans="1:15" x14ac:dyDescent="0.25">
      <c r="A59" s="84" t="s">
        <v>315</v>
      </c>
      <c r="B59" s="84" t="s">
        <v>744</v>
      </c>
      <c r="C59" s="85" t="s">
        <v>745</v>
      </c>
      <c r="D59" s="85" t="s">
        <v>1221</v>
      </c>
      <c r="E59" s="86">
        <v>40000000</v>
      </c>
      <c r="F59" s="86">
        <v>0</v>
      </c>
      <c r="G59" s="86">
        <v>0</v>
      </c>
      <c r="H59" s="86">
        <v>40000000</v>
      </c>
      <c r="I59" s="86">
        <v>0</v>
      </c>
      <c r="J59" s="86">
        <v>40000000</v>
      </c>
      <c r="K59" s="86">
        <v>0</v>
      </c>
      <c r="L59" s="86">
        <v>40000000</v>
      </c>
      <c r="M59" s="86">
        <v>7239963</v>
      </c>
      <c r="N59" s="86">
        <v>7239963</v>
      </c>
      <c r="O59" s="87">
        <v>18.100000000000001</v>
      </c>
    </row>
    <row r="60" spans="1:15" x14ac:dyDescent="0.25">
      <c r="A60" s="84" t="s">
        <v>315</v>
      </c>
      <c r="B60" s="84" t="s">
        <v>750</v>
      </c>
      <c r="C60" s="85" t="s">
        <v>751</v>
      </c>
      <c r="D60" s="85" t="s">
        <v>1225</v>
      </c>
      <c r="E60" s="86">
        <v>17500000</v>
      </c>
      <c r="F60" s="86">
        <v>0</v>
      </c>
      <c r="G60" s="86">
        <v>0</v>
      </c>
      <c r="H60" s="86">
        <v>17500000</v>
      </c>
      <c r="I60" s="86">
        <v>0</v>
      </c>
      <c r="J60" s="86">
        <v>17500000</v>
      </c>
      <c r="K60" s="86">
        <v>0</v>
      </c>
      <c r="L60" s="86">
        <v>3000000</v>
      </c>
      <c r="M60" s="86">
        <v>0</v>
      </c>
      <c r="N60" s="86">
        <v>0</v>
      </c>
      <c r="O60" s="87">
        <v>0</v>
      </c>
    </row>
    <row r="61" spans="1:15" x14ac:dyDescent="0.25">
      <c r="A61" s="84" t="s">
        <v>315</v>
      </c>
      <c r="B61" s="84" t="s">
        <v>756</v>
      </c>
      <c r="C61" s="85" t="s">
        <v>757</v>
      </c>
      <c r="D61" s="85" t="s">
        <v>1080</v>
      </c>
      <c r="E61" s="86">
        <v>4500000000</v>
      </c>
      <c r="F61" s="86">
        <v>0</v>
      </c>
      <c r="G61" s="86">
        <v>0</v>
      </c>
      <c r="H61" s="86">
        <v>4500000000</v>
      </c>
      <c r="I61" s="86">
        <v>0</v>
      </c>
      <c r="J61" s="86">
        <v>4500000000</v>
      </c>
      <c r="K61" s="86">
        <v>4212115</v>
      </c>
      <c r="L61" s="86">
        <v>2150838608</v>
      </c>
      <c r="M61" s="86">
        <v>4212115</v>
      </c>
      <c r="N61" s="86">
        <v>2150838608</v>
      </c>
      <c r="O61" s="87">
        <v>47.8</v>
      </c>
    </row>
    <row r="62" spans="1:15" x14ac:dyDescent="0.25">
      <c r="A62" s="84" t="s">
        <v>315</v>
      </c>
      <c r="B62" s="84" t="s">
        <v>759</v>
      </c>
      <c r="C62" s="85" t="s">
        <v>760</v>
      </c>
      <c r="D62" s="85" t="s">
        <v>1351</v>
      </c>
      <c r="E62" s="86">
        <v>4500000000</v>
      </c>
      <c r="F62" s="86">
        <v>0</v>
      </c>
      <c r="G62" s="86">
        <v>0</v>
      </c>
      <c r="H62" s="86">
        <v>4500000000</v>
      </c>
      <c r="I62" s="86">
        <v>0</v>
      </c>
      <c r="J62" s="86">
        <v>4500000000</v>
      </c>
      <c r="K62" s="86">
        <v>4212115</v>
      </c>
      <c r="L62" s="86">
        <v>2150838608</v>
      </c>
      <c r="M62" s="86">
        <v>4212115</v>
      </c>
      <c r="N62" s="86">
        <v>2150838608</v>
      </c>
      <c r="O62" s="87">
        <v>47.8</v>
      </c>
    </row>
    <row r="63" spans="1:15" x14ac:dyDescent="0.25">
      <c r="A63" s="84" t="s">
        <v>315</v>
      </c>
      <c r="B63" s="84" t="s">
        <v>780</v>
      </c>
      <c r="C63" s="85" t="s">
        <v>781</v>
      </c>
      <c r="D63" s="85" t="s">
        <v>1352</v>
      </c>
      <c r="E63" s="86">
        <v>1041802849</v>
      </c>
      <c r="F63" s="86">
        <v>0</v>
      </c>
      <c r="G63" s="86">
        <v>-534738258</v>
      </c>
      <c r="H63" s="86">
        <v>507064591</v>
      </c>
      <c r="I63" s="86">
        <v>0</v>
      </c>
      <c r="J63" s="86">
        <v>507064591</v>
      </c>
      <c r="K63" s="86">
        <v>0</v>
      </c>
      <c r="L63" s="86">
        <v>505731089</v>
      </c>
      <c r="M63" s="86">
        <v>15556660</v>
      </c>
      <c r="N63" s="86">
        <v>409053975</v>
      </c>
      <c r="O63" s="87">
        <v>80.67</v>
      </c>
    </row>
    <row r="64" spans="1:15" x14ac:dyDescent="0.25">
      <c r="A64" s="84" t="s">
        <v>315</v>
      </c>
      <c r="B64" s="84" t="s">
        <v>836</v>
      </c>
      <c r="C64" s="85" t="s">
        <v>837</v>
      </c>
      <c r="D64" s="85" t="s">
        <v>1016</v>
      </c>
      <c r="E64" s="86">
        <v>194259042066</v>
      </c>
      <c r="F64" s="86">
        <v>17000000000</v>
      </c>
      <c r="G64" s="86">
        <v>31921120662</v>
      </c>
      <c r="H64" s="86">
        <v>226180162728</v>
      </c>
      <c r="I64" s="86">
        <v>0</v>
      </c>
      <c r="J64" s="86">
        <v>226180162728</v>
      </c>
      <c r="K64" s="86">
        <v>-140211000423.48999</v>
      </c>
      <c r="L64" s="86">
        <v>65626614796.07</v>
      </c>
      <c r="M64" s="86">
        <v>860497771.50999999</v>
      </c>
      <c r="N64" s="86">
        <v>50279189354.07</v>
      </c>
      <c r="O64" s="87">
        <v>22.23</v>
      </c>
    </row>
    <row r="65" spans="1:15" x14ac:dyDescent="0.25">
      <c r="A65" s="84" t="s">
        <v>315</v>
      </c>
      <c r="B65" s="84" t="s">
        <v>839</v>
      </c>
      <c r="C65" s="85" t="s">
        <v>840</v>
      </c>
      <c r="D65" s="85" t="s">
        <v>1018</v>
      </c>
      <c r="E65" s="86">
        <v>186829505451</v>
      </c>
      <c r="F65" s="86">
        <v>17000000000</v>
      </c>
      <c r="G65" s="86">
        <v>33514529022</v>
      </c>
      <c r="H65" s="86">
        <v>220344034473</v>
      </c>
      <c r="I65" s="86">
        <v>0</v>
      </c>
      <c r="J65" s="86">
        <v>220344034473</v>
      </c>
      <c r="K65" s="86">
        <v>-140211000423.48999</v>
      </c>
      <c r="L65" s="86">
        <v>59790486541.07</v>
      </c>
      <c r="M65" s="86">
        <v>445599960.50999999</v>
      </c>
      <c r="N65" s="86">
        <v>47985690417.07</v>
      </c>
      <c r="O65" s="87">
        <v>21.78</v>
      </c>
    </row>
    <row r="66" spans="1:15" x14ac:dyDescent="0.25">
      <c r="A66" s="84" t="s">
        <v>315</v>
      </c>
      <c r="B66" s="84" t="s">
        <v>842</v>
      </c>
      <c r="C66" s="85" t="s">
        <v>843</v>
      </c>
      <c r="D66" s="85" t="s">
        <v>1239</v>
      </c>
      <c r="E66" s="86">
        <v>186829505451</v>
      </c>
      <c r="F66" s="86">
        <v>17000000000</v>
      </c>
      <c r="G66" s="86">
        <v>33514529022</v>
      </c>
      <c r="H66" s="86">
        <v>220344034473</v>
      </c>
      <c r="I66" s="86">
        <v>0</v>
      </c>
      <c r="J66" s="86">
        <v>220344034473</v>
      </c>
      <c r="K66" s="86">
        <v>-140211000423.48999</v>
      </c>
      <c r="L66" s="86">
        <v>59790486541.07</v>
      </c>
      <c r="M66" s="86">
        <v>445599960.50999999</v>
      </c>
      <c r="N66" s="86">
        <v>47985690417.07</v>
      </c>
      <c r="O66" s="87">
        <v>21.78</v>
      </c>
    </row>
    <row r="67" spans="1:15" x14ac:dyDescent="0.25">
      <c r="A67" s="84" t="s">
        <v>315</v>
      </c>
      <c r="B67" s="84" t="s">
        <v>1020</v>
      </c>
      <c r="C67" s="85" t="s">
        <v>1083</v>
      </c>
      <c r="D67" s="85" t="s">
        <v>1353</v>
      </c>
      <c r="E67" s="86">
        <v>185931477062</v>
      </c>
      <c r="F67" s="86">
        <v>17000000000</v>
      </c>
      <c r="G67" s="86">
        <v>32128838410</v>
      </c>
      <c r="H67" s="86">
        <v>218060315472</v>
      </c>
      <c r="I67" s="86">
        <v>0</v>
      </c>
      <c r="J67" s="86">
        <v>218060315472</v>
      </c>
      <c r="K67" s="86">
        <v>-140211396923.48999</v>
      </c>
      <c r="L67" s="86">
        <v>58481375985.07</v>
      </c>
      <c r="M67" s="86">
        <v>310547103.50999999</v>
      </c>
      <c r="N67" s="86">
        <v>47363467604.07</v>
      </c>
      <c r="O67" s="87">
        <v>21.72</v>
      </c>
    </row>
    <row r="68" spans="1:15" x14ac:dyDescent="0.25">
      <c r="A68" s="84" t="s">
        <v>315</v>
      </c>
      <c r="B68" s="84" t="s">
        <v>1085</v>
      </c>
      <c r="C68" s="85" t="s">
        <v>1086</v>
      </c>
      <c r="D68" s="85" t="s">
        <v>1354</v>
      </c>
      <c r="E68" s="86">
        <v>1559399979</v>
      </c>
      <c r="F68" s="86">
        <v>0</v>
      </c>
      <c r="G68" s="86">
        <v>557782806</v>
      </c>
      <c r="H68" s="86">
        <v>2117182785</v>
      </c>
      <c r="I68" s="86">
        <v>0</v>
      </c>
      <c r="J68" s="86">
        <v>2117182785</v>
      </c>
      <c r="K68" s="86">
        <v>12637.34</v>
      </c>
      <c r="L68" s="86">
        <v>1458100682.03</v>
      </c>
      <c r="M68" s="86">
        <v>127321737.34</v>
      </c>
      <c r="N68" s="86">
        <v>964763088.02999997</v>
      </c>
      <c r="O68" s="87">
        <v>45.57</v>
      </c>
    </row>
    <row r="69" spans="1:15" x14ac:dyDescent="0.25">
      <c r="A69" s="84" t="s">
        <v>315</v>
      </c>
      <c r="B69" s="84" t="s">
        <v>1355</v>
      </c>
      <c r="C69" s="85" t="s">
        <v>1356</v>
      </c>
      <c r="D69" s="85" t="s">
        <v>1357</v>
      </c>
      <c r="E69" s="86">
        <v>379000000</v>
      </c>
      <c r="F69" s="86">
        <v>0</v>
      </c>
      <c r="G69" s="86">
        <v>681188378</v>
      </c>
      <c r="H69" s="86">
        <v>1060188378</v>
      </c>
      <c r="I69" s="86">
        <v>0</v>
      </c>
      <c r="J69" s="86">
        <v>1060188378</v>
      </c>
      <c r="K69" s="86">
        <v>0</v>
      </c>
      <c r="L69" s="86">
        <v>860508622</v>
      </c>
      <c r="M69" s="86">
        <v>68361579</v>
      </c>
      <c r="N69" s="86">
        <v>572167245</v>
      </c>
      <c r="O69" s="87">
        <v>53.97</v>
      </c>
    </row>
    <row r="70" spans="1:15" x14ac:dyDescent="0.25">
      <c r="A70" s="84" t="s">
        <v>315</v>
      </c>
      <c r="B70" s="84" t="s">
        <v>1358</v>
      </c>
      <c r="C70" s="85" t="s">
        <v>1359</v>
      </c>
      <c r="D70" s="85" t="s">
        <v>1360</v>
      </c>
      <c r="E70" s="86">
        <v>1180399979</v>
      </c>
      <c r="F70" s="86">
        <v>0</v>
      </c>
      <c r="G70" s="86">
        <v>-123405572</v>
      </c>
      <c r="H70" s="86">
        <v>1056994407</v>
      </c>
      <c r="I70" s="86">
        <v>0</v>
      </c>
      <c r="J70" s="86">
        <v>1056994407</v>
      </c>
      <c r="K70" s="86">
        <v>12637.34</v>
      </c>
      <c r="L70" s="86">
        <v>597592060.02999997</v>
      </c>
      <c r="M70" s="86">
        <v>58960158.340000004</v>
      </c>
      <c r="N70" s="86">
        <v>392595843.02999997</v>
      </c>
      <c r="O70" s="87">
        <v>37.14</v>
      </c>
    </row>
    <row r="71" spans="1:15" x14ac:dyDescent="0.25">
      <c r="A71" s="84" t="s">
        <v>315</v>
      </c>
      <c r="B71" s="84" t="s">
        <v>1361</v>
      </c>
      <c r="C71" s="85" t="s">
        <v>1362</v>
      </c>
      <c r="D71" s="85" t="s">
        <v>1363</v>
      </c>
      <c r="E71" s="86">
        <v>184372077083</v>
      </c>
      <c r="F71" s="86">
        <v>17000000000</v>
      </c>
      <c r="G71" s="86">
        <v>31571055604</v>
      </c>
      <c r="H71" s="86">
        <v>215943132687</v>
      </c>
      <c r="I71" s="86">
        <v>0</v>
      </c>
      <c r="J71" s="86">
        <v>215943132687</v>
      </c>
      <c r="K71" s="86">
        <v>-140211409560.82999</v>
      </c>
      <c r="L71" s="86">
        <v>57023275303.040001</v>
      </c>
      <c r="M71" s="86">
        <v>183225366.16999999</v>
      </c>
      <c r="N71" s="86">
        <v>46398704516.040001</v>
      </c>
      <c r="O71" s="87">
        <v>21.49</v>
      </c>
    </row>
    <row r="72" spans="1:15" x14ac:dyDescent="0.25">
      <c r="A72" s="84" t="s">
        <v>315</v>
      </c>
      <c r="B72" s="84" t="s">
        <v>1364</v>
      </c>
      <c r="C72" s="85" t="s">
        <v>1365</v>
      </c>
      <c r="D72" s="85" t="s">
        <v>1366</v>
      </c>
      <c r="E72" s="86">
        <v>184372077083</v>
      </c>
      <c r="F72" s="86">
        <v>17000000000</v>
      </c>
      <c r="G72" s="86">
        <v>31571055604</v>
      </c>
      <c r="H72" s="86">
        <v>215943132687</v>
      </c>
      <c r="I72" s="86">
        <v>0</v>
      </c>
      <c r="J72" s="86">
        <v>215943132687</v>
      </c>
      <c r="K72" s="86">
        <v>-140211409560.82999</v>
      </c>
      <c r="L72" s="86">
        <v>57023275303.040001</v>
      </c>
      <c r="M72" s="86">
        <v>183225366.16999999</v>
      </c>
      <c r="N72" s="86">
        <v>46398704516.040001</v>
      </c>
      <c r="O72" s="87">
        <v>21.49</v>
      </c>
    </row>
    <row r="73" spans="1:15" x14ac:dyDescent="0.25">
      <c r="A73" s="84" t="s">
        <v>315</v>
      </c>
      <c r="B73" s="84" t="s">
        <v>845</v>
      </c>
      <c r="C73" s="85" t="s">
        <v>846</v>
      </c>
      <c r="D73" s="85" t="s">
        <v>1367</v>
      </c>
      <c r="E73" s="86">
        <v>898028389</v>
      </c>
      <c r="F73" s="86">
        <v>0</v>
      </c>
      <c r="G73" s="86">
        <v>1385690612</v>
      </c>
      <c r="H73" s="86">
        <v>2283719001</v>
      </c>
      <c r="I73" s="86">
        <v>0</v>
      </c>
      <c r="J73" s="86">
        <v>2283719001</v>
      </c>
      <c r="K73" s="86">
        <v>396500</v>
      </c>
      <c r="L73" s="86">
        <v>1309110556</v>
      </c>
      <c r="M73" s="86">
        <v>135052857</v>
      </c>
      <c r="N73" s="86">
        <v>622222813</v>
      </c>
      <c r="O73" s="87">
        <v>27.25</v>
      </c>
    </row>
    <row r="74" spans="1:15" x14ac:dyDescent="0.25">
      <c r="A74" s="84" t="s">
        <v>315</v>
      </c>
      <c r="B74" s="84" t="s">
        <v>1368</v>
      </c>
      <c r="C74" s="85" t="s">
        <v>1369</v>
      </c>
      <c r="D74" s="85" t="s">
        <v>1370</v>
      </c>
      <c r="E74" s="86">
        <v>40675000</v>
      </c>
      <c r="F74" s="86">
        <v>0</v>
      </c>
      <c r="G74" s="86">
        <v>0</v>
      </c>
      <c r="H74" s="86">
        <v>40675000</v>
      </c>
      <c r="I74" s="86">
        <v>0</v>
      </c>
      <c r="J74" s="86">
        <v>40675000</v>
      </c>
      <c r="K74" s="86">
        <v>0</v>
      </c>
      <c r="L74" s="86">
        <v>20000000</v>
      </c>
      <c r="M74" s="86">
        <v>9007458</v>
      </c>
      <c r="N74" s="86">
        <v>13703358</v>
      </c>
      <c r="O74" s="87">
        <v>33.69</v>
      </c>
    </row>
    <row r="75" spans="1:15" x14ac:dyDescent="0.25">
      <c r="A75" s="84" t="s">
        <v>315</v>
      </c>
      <c r="B75" s="84" t="s">
        <v>1371</v>
      </c>
      <c r="C75" s="85" t="s">
        <v>1372</v>
      </c>
      <c r="D75" s="85" t="s">
        <v>1373</v>
      </c>
      <c r="E75" s="86">
        <v>40675000</v>
      </c>
      <c r="F75" s="86">
        <v>0</v>
      </c>
      <c r="G75" s="86">
        <v>0</v>
      </c>
      <c r="H75" s="86">
        <v>40675000</v>
      </c>
      <c r="I75" s="86">
        <v>0</v>
      </c>
      <c r="J75" s="86">
        <v>40675000</v>
      </c>
      <c r="K75" s="86">
        <v>0</v>
      </c>
      <c r="L75" s="86">
        <v>20000000</v>
      </c>
      <c r="M75" s="86">
        <v>9007458</v>
      </c>
      <c r="N75" s="86">
        <v>13703358</v>
      </c>
      <c r="O75" s="87">
        <v>33.69</v>
      </c>
    </row>
    <row r="76" spans="1:15" x14ac:dyDescent="0.25">
      <c r="A76" s="84" t="s">
        <v>315</v>
      </c>
      <c r="B76" s="84" t="s">
        <v>848</v>
      </c>
      <c r="C76" s="85" t="s">
        <v>849</v>
      </c>
      <c r="D76" s="85" t="s">
        <v>1374</v>
      </c>
      <c r="E76" s="86">
        <v>857353389</v>
      </c>
      <c r="F76" s="86">
        <v>0</v>
      </c>
      <c r="G76" s="86">
        <v>1385690612</v>
      </c>
      <c r="H76" s="86">
        <v>2243044001</v>
      </c>
      <c r="I76" s="86">
        <v>0</v>
      </c>
      <c r="J76" s="86">
        <v>2243044001</v>
      </c>
      <c r="K76" s="86">
        <v>396500</v>
      </c>
      <c r="L76" s="86">
        <v>1289110556</v>
      </c>
      <c r="M76" s="86">
        <v>126045399</v>
      </c>
      <c r="N76" s="86">
        <v>608519455</v>
      </c>
      <c r="O76" s="87">
        <v>27.13</v>
      </c>
    </row>
    <row r="77" spans="1:15" x14ac:dyDescent="0.25">
      <c r="A77" s="84" t="s">
        <v>315</v>
      </c>
      <c r="B77" s="84" t="s">
        <v>1375</v>
      </c>
      <c r="C77" s="85" t="s">
        <v>1376</v>
      </c>
      <c r="D77" s="85" t="s">
        <v>1290</v>
      </c>
      <c r="E77" s="86">
        <v>857353389</v>
      </c>
      <c r="F77" s="86">
        <v>0</v>
      </c>
      <c r="G77" s="86">
        <v>1385690612</v>
      </c>
      <c r="H77" s="86">
        <v>2243044001</v>
      </c>
      <c r="I77" s="86">
        <v>0</v>
      </c>
      <c r="J77" s="86">
        <v>2243044001</v>
      </c>
      <c r="K77" s="86">
        <v>396500</v>
      </c>
      <c r="L77" s="86">
        <v>1289110556</v>
      </c>
      <c r="M77" s="86">
        <v>126045399</v>
      </c>
      <c r="N77" s="86">
        <v>608519455</v>
      </c>
      <c r="O77" s="87">
        <v>27.13</v>
      </c>
    </row>
    <row r="78" spans="1:15" x14ac:dyDescent="0.25">
      <c r="A78" s="84" t="s">
        <v>315</v>
      </c>
      <c r="B78" s="84" t="s">
        <v>869</v>
      </c>
      <c r="C78" s="85" t="s">
        <v>870</v>
      </c>
      <c r="D78" s="85" t="s">
        <v>985</v>
      </c>
      <c r="E78" s="86">
        <v>7429536615</v>
      </c>
      <c r="F78" s="86">
        <v>0</v>
      </c>
      <c r="G78" s="86">
        <v>-1593408360</v>
      </c>
      <c r="H78" s="86">
        <v>5836128255</v>
      </c>
      <c r="I78" s="86">
        <v>0</v>
      </c>
      <c r="J78" s="86">
        <v>5836128255</v>
      </c>
      <c r="K78" s="86">
        <v>0</v>
      </c>
      <c r="L78" s="86">
        <v>5836128255</v>
      </c>
      <c r="M78" s="86">
        <v>414897811</v>
      </c>
      <c r="N78" s="86">
        <v>2293498937</v>
      </c>
      <c r="O78" s="87">
        <v>39.299999999999997</v>
      </c>
    </row>
    <row r="79" spans="1:15" x14ac:dyDescent="0.25">
      <c r="A79" s="84" t="s">
        <v>315</v>
      </c>
      <c r="B79" s="84" t="s">
        <v>434</v>
      </c>
      <c r="C79" s="85" t="s">
        <v>435</v>
      </c>
      <c r="D79" s="85" t="s">
        <v>1377</v>
      </c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6">
        <v>0</v>
      </c>
      <c r="K79" s="86">
        <v>0</v>
      </c>
      <c r="L79" s="86">
        <v>0</v>
      </c>
      <c r="M79" s="86">
        <v>0</v>
      </c>
      <c r="N79" s="86">
        <v>0</v>
      </c>
      <c r="O79" s="87">
        <v>0</v>
      </c>
    </row>
    <row r="80" spans="1:15" ht="15.75" thickBot="1" x14ac:dyDescent="0.3">
      <c r="A80" s="84" t="s">
        <v>315</v>
      </c>
      <c r="B80" s="84" t="s">
        <v>310</v>
      </c>
      <c r="C80" s="89" t="s">
        <v>358</v>
      </c>
      <c r="D80" s="89" t="s">
        <v>39</v>
      </c>
      <c r="E80" s="90">
        <v>205532544504</v>
      </c>
      <c r="F80" s="90">
        <v>17000000000</v>
      </c>
      <c r="G80" s="90">
        <v>31921120662</v>
      </c>
      <c r="H80" s="90">
        <v>237453665166</v>
      </c>
      <c r="I80" s="90">
        <v>0</v>
      </c>
      <c r="J80" s="90">
        <v>237453665166</v>
      </c>
      <c r="K80" s="90">
        <v>-139753526374.48999</v>
      </c>
      <c r="L80" s="90">
        <v>72668841410.559998</v>
      </c>
      <c r="M80" s="90">
        <v>1290569499.51</v>
      </c>
      <c r="N80" s="90">
        <v>55949600504.07</v>
      </c>
      <c r="O80" s="91">
        <v>23.56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showGridLines="0" workbookViewId="0">
      <selection activeCell="N42" sqref="N42"/>
    </sheetView>
  </sheetViews>
  <sheetFormatPr baseColWidth="10" defaultRowHeight="15" x14ac:dyDescent="0.25"/>
  <cols>
    <col min="1" max="3" width="45.7109375" bestFit="1" customWidth="1"/>
    <col min="4" max="4" width="43.855468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58" t="s">
        <v>1378</v>
      </c>
      <c r="B1" s="59" t="s">
        <v>43</v>
      </c>
      <c r="C1" s="60" t="s">
        <v>1379</v>
      </c>
    </row>
    <row r="2" spans="1:15" ht="15" customHeight="1" x14ac:dyDescent="0.35">
      <c r="A2" s="61" t="s">
        <v>361</v>
      </c>
      <c r="B2" s="62"/>
      <c r="C2" s="60"/>
    </row>
    <row r="3" spans="1:15" x14ac:dyDescent="0.25">
      <c r="A3">
        <f>COUNTA(A11:A161)+11</f>
        <v>161</v>
      </c>
      <c r="B3" s="63"/>
    </row>
    <row r="4" spans="1:15" x14ac:dyDescent="0.25">
      <c r="A4" s="64" t="s">
        <v>362</v>
      </c>
      <c r="B4" s="65"/>
      <c r="C4" s="66" t="s">
        <v>47</v>
      </c>
    </row>
    <row r="5" spans="1:15" x14ac:dyDescent="0.25">
      <c r="A5" s="92"/>
      <c r="B5" s="92"/>
      <c r="C5" s="93" t="s">
        <v>0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5" x14ac:dyDescent="0.25">
      <c r="A6" s="70" t="s">
        <v>48</v>
      </c>
      <c r="B6" s="71"/>
      <c r="C6" s="70">
        <v>3</v>
      </c>
      <c r="F6">
        <v>3</v>
      </c>
    </row>
    <row r="7" spans="1:15" x14ac:dyDescent="0.25">
      <c r="A7" s="70" t="s">
        <v>363</v>
      </c>
      <c r="B7" s="70" t="s">
        <v>50</v>
      </c>
      <c r="C7" t="str">
        <f>MID(A8,FIND(" ",A8,15)+1,FIND(":",A8,FIND(" ",A8,15))-FIND(" ",A8,15)-1)</f>
        <v>CB-0103</v>
      </c>
      <c r="D7" t="str">
        <f>MID(B8,23,2)</f>
        <v>09</v>
      </c>
      <c r="E7" s="61" t="s">
        <v>361</v>
      </c>
      <c r="F7" s="61" t="s">
        <v>51</v>
      </c>
      <c r="G7" t="str">
        <f>MID(A8,FIND(" ",A8,14)+1,7)</f>
        <v>CB-0103</v>
      </c>
      <c r="H7" t="s">
        <v>52</v>
      </c>
      <c r="I7" t="str">
        <f>VLOOKUP(A2,[1]Hoja1!$B$6:$R$120,17,FALSE)</f>
        <v>12.</v>
      </c>
    </row>
    <row r="8" spans="1:15" ht="21" x14ac:dyDescent="0.25">
      <c r="A8" s="70" t="s">
        <v>579</v>
      </c>
      <c r="B8" s="70" t="s">
        <v>54</v>
      </c>
      <c r="D8" t="str">
        <f>MID(A7,7,150)</f>
        <v>AGUAS DE BOGOTA S.A. E.S.P.</v>
      </c>
      <c r="E8" t="s">
        <v>52</v>
      </c>
    </row>
    <row r="9" spans="1:15" x14ac:dyDescent="0.25">
      <c r="A9" s="70" t="s">
        <v>364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ht="15" customHeight="1" x14ac:dyDescent="0.25">
      <c r="A12" s="95" t="s">
        <v>57</v>
      </c>
      <c r="B12" s="96" t="s">
        <v>58</v>
      </c>
      <c r="C12" s="76" t="s">
        <v>59</v>
      </c>
      <c r="D12" s="77" t="s">
        <v>60</v>
      </c>
      <c r="E12" s="78" t="s">
        <v>580</v>
      </c>
      <c r="F12" s="77" t="s">
        <v>581</v>
      </c>
      <c r="G12" s="77" t="s">
        <v>582</v>
      </c>
      <c r="H12" s="77" t="s">
        <v>583</v>
      </c>
      <c r="I12" s="77" t="s">
        <v>584</v>
      </c>
      <c r="J12" s="78" t="s">
        <v>585</v>
      </c>
      <c r="K12" s="77" t="s">
        <v>586</v>
      </c>
      <c r="L12" s="78" t="s">
        <v>587</v>
      </c>
      <c r="M12" s="97" t="s">
        <v>588</v>
      </c>
      <c r="N12" s="97" t="s">
        <v>589</v>
      </c>
      <c r="O12" s="79" t="s">
        <v>590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591</v>
      </c>
      <c r="F13" s="82" t="s">
        <v>75</v>
      </c>
      <c r="G13" s="82" t="s">
        <v>76</v>
      </c>
      <c r="H13" s="82" t="s">
        <v>592</v>
      </c>
      <c r="I13" s="82" t="s">
        <v>593</v>
      </c>
      <c r="J13" s="82" t="s">
        <v>594</v>
      </c>
      <c r="K13" s="82" t="s">
        <v>595</v>
      </c>
      <c r="L13" s="82" t="s">
        <v>596</v>
      </c>
      <c r="M13" s="82" t="s">
        <v>597</v>
      </c>
      <c r="N13" s="82" t="s">
        <v>598</v>
      </c>
      <c r="O13" s="83" t="s">
        <v>599</v>
      </c>
    </row>
    <row r="14" spans="1:15" x14ac:dyDescent="0.25">
      <c r="A14" s="84" t="s">
        <v>361</v>
      </c>
      <c r="B14" s="84" t="s">
        <v>1380</v>
      </c>
      <c r="C14" s="85" t="s">
        <v>1381</v>
      </c>
      <c r="D14" s="85" t="s">
        <v>223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7">
        <v>0</v>
      </c>
    </row>
    <row r="15" spans="1:15" x14ac:dyDescent="0.25">
      <c r="A15" s="84" t="s">
        <v>361</v>
      </c>
      <c r="B15" s="84" t="s">
        <v>600</v>
      </c>
      <c r="C15" s="85" t="s">
        <v>601</v>
      </c>
      <c r="D15" s="85" t="s">
        <v>875</v>
      </c>
      <c r="E15" s="86">
        <v>153458827219</v>
      </c>
      <c r="F15" s="86">
        <v>0</v>
      </c>
      <c r="G15" s="86">
        <v>266252537</v>
      </c>
      <c r="H15" s="86">
        <v>153725079756</v>
      </c>
      <c r="I15" s="86">
        <v>0</v>
      </c>
      <c r="J15" s="86">
        <v>153725079756</v>
      </c>
      <c r="K15" s="86">
        <v>11599399709</v>
      </c>
      <c r="L15" s="86">
        <v>150060209513.26001</v>
      </c>
      <c r="M15" s="86">
        <v>11517700199.9</v>
      </c>
      <c r="N15" s="86">
        <v>105670810828.92999</v>
      </c>
      <c r="O15" s="87">
        <v>0.7</v>
      </c>
    </row>
    <row r="16" spans="1:15" x14ac:dyDescent="0.25">
      <c r="A16" s="84" t="s">
        <v>361</v>
      </c>
      <c r="B16" s="84" t="s">
        <v>604</v>
      </c>
      <c r="C16" s="85" t="s">
        <v>1383</v>
      </c>
      <c r="D16" s="85" t="s">
        <v>878</v>
      </c>
      <c r="E16" s="86">
        <v>13764983120</v>
      </c>
      <c r="F16" s="86">
        <v>0</v>
      </c>
      <c r="G16" s="86">
        <v>-712889878</v>
      </c>
      <c r="H16" s="86">
        <v>13052093242</v>
      </c>
      <c r="I16" s="86">
        <v>0</v>
      </c>
      <c r="J16" s="86">
        <v>13052093242</v>
      </c>
      <c r="K16" s="86">
        <v>855988370.24000001</v>
      </c>
      <c r="L16" s="86">
        <v>12552844051.01</v>
      </c>
      <c r="M16" s="86">
        <v>1002526798.08</v>
      </c>
      <c r="N16" s="86">
        <v>11189179764.6</v>
      </c>
      <c r="O16" s="87">
        <v>0.89</v>
      </c>
    </row>
    <row r="17" spans="1:15" x14ac:dyDescent="0.25">
      <c r="A17" s="84" t="s">
        <v>361</v>
      </c>
      <c r="B17" s="84" t="s">
        <v>607</v>
      </c>
      <c r="C17" s="85" t="s">
        <v>1384</v>
      </c>
      <c r="D17" s="85" t="s">
        <v>880</v>
      </c>
      <c r="E17" s="86">
        <v>4878513591</v>
      </c>
      <c r="F17" s="86">
        <v>0</v>
      </c>
      <c r="G17" s="86">
        <v>2536000000</v>
      </c>
      <c r="H17" s="86">
        <v>7414513591</v>
      </c>
      <c r="I17" s="86">
        <v>0</v>
      </c>
      <c r="J17" s="86">
        <v>7414513591</v>
      </c>
      <c r="K17" s="86">
        <v>552169813.24000001</v>
      </c>
      <c r="L17" s="86">
        <v>7172538741.8999996</v>
      </c>
      <c r="M17" s="86">
        <v>524371154</v>
      </c>
      <c r="N17" s="86">
        <v>6490332846</v>
      </c>
      <c r="O17" s="87">
        <v>0.9</v>
      </c>
    </row>
    <row r="18" spans="1:15" x14ac:dyDescent="0.25">
      <c r="A18" s="84" t="s">
        <v>361</v>
      </c>
      <c r="B18" s="84" t="s">
        <v>1385</v>
      </c>
      <c r="C18" s="85" t="s">
        <v>1386</v>
      </c>
      <c r="D18" s="85" t="s">
        <v>882</v>
      </c>
      <c r="E18" s="86">
        <v>2947209026</v>
      </c>
      <c r="F18" s="86">
        <v>289290458</v>
      </c>
      <c r="G18" s="86">
        <v>1945290458</v>
      </c>
      <c r="H18" s="86">
        <v>4892499484</v>
      </c>
      <c r="I18" s="86">
        <v>0</v>
      </c>
      <c r="J18" s="86">
        <v>4892499484</v>
      </c>
      <c r="K18" s="86">
        <v>327266428</v>
      </c>
      <c r="L18" s="86">
        <v>4884998521.4200001</v>
      </c>
      <c r="M18" s="86">
        <v>389502317</v>
      </c>
      <c r="N18" s="86">
        <v>4741696291</v>
      </c>
      <c r="O18" s="87">
        <v>0.97</v>
      </c>
    </row>
    <row r="19" spans="1:15" x14ac:dyDescent="0.25">
      <c r="A19" s="84" t="s">
        <v>361</v>
      </c>
      <c r="B19" s="84" t="s">
        <v>1387</v>
      </c>
      <c r="C19" s="85" t="s">
        <v>1388</v>
      </c>
      <c r="D19" s="85" t="s">
        <v>1389</v>
      </c>
      <c r="E19" s="86">
        <v>2209924461</v>
      </c>
      <c r="F19" s="86">
        <v>309797923.57999998</v>
      </c>
      <c r="G19" s="86">
        <v>1838797923.5799999</v>
      </c>
      <c r="H19" s="86">
        <v>4048722384.5799999</v>
      </c>
      <c r="I19" s="86">
        <v>0</v>
      </c>
      <c r="J19" s="86">
        <v>4048722384.5799999</v>
      </c>
      <c r="K19" s="86">
        <v>306187864</v>
      </c>
      <c r="L19" s="86">
        <v>4044173235</v>
      </c>
      <c r="M19" s="86">
        <v>365771680</v>
      </c>
      <c r="N19" s="86">
        <v>3904409656</v>
      </c>
      <c r="O19" s="87">
        <v>0.97</v>
      </c>
    </row>
    <row r="20" spans="1:15" x14ac:dyDescent="0.25">
      <c r="A20" s="84" t="s">
        <v>361</v>
      </c>
      <c r="B20" s="84" t="s">
        <v>1390</v>
      </c>
      <c r="C20" s="85" t="s">
        <v>1391</v>
      </c>
      <c r="D20" s="85" t="s">
        <v>621</v>
      </c>
      <c r="E20" s="86">
        <v>66684649</v>
      </c>
      <c r="F20" s="86">
        <v>5000000</v>
      </c>
      <c r="G20" s="86">
        <v>5000000</v>
      </c>
      <c r="H20" s="86">
        <v>71684649</v>
      </c>
      <c r="I20" s="86">
        <v>0</v>
      </c>
      <c r="J20" s="86">
        <v>71684649</v>
      </c>
      <c r="K20" s="86">
        <v>7557828</v>
      </c>
      <c r="L20" s="86">
        <v>70726475</v>
      </c>
      <c r="M20" s="86">
        <v>9807833</v>
      </c>
      <c r="N20" s="86">
        <v>69549814</v>
      </c>
      <c r="O20" s="87">
        <v>0.98</v>
      </c>
    </row>
    <row r="21" spans="1:15" x14ac:dyDescent="0.25">
      <c r="A21" s="84" t="s">
        <v>361</v>
      </c>
      <c r="B21" s="84" t="s">
        <v>1392</v>
      </c>
      <c r="C21" s="85" t="s">
        <v>1393</v>
      </c>
      <c r="D21" s="85" t="s">
        <v>624</v>
      </c>
      <c r="E21" s="86">
        <v>16297844</v>
      </c>
      <c r="F21" s="86">
        <v>2000000</v>
      </c>
      <c r="G21" s="86">
        <v>2000000</v>
      </c>
      <c r="H21" s="86">
        <v>18297844</v>
      </c>
      <c r="I21" s="86">
        <v>0</v>
      </c>
      <c r="J21" s="86">
        <v>18297844</v>
      </c>
      <c r="K21" s="86">
        <v>2488866</v>
      </c>
      <c r="L21" s="86">
        <v>17345600</v>
      </c>
      <c r="M21" s="86">
        <v>2890934</v>
      </c>
      <c r="N21" s="86">
        <v>16368800</v>
      </c>
      <c r="O21" s="87">
        <v>0.94</v>
      </c>
    </row>
    <row r="22" spans="1:15" x14ac:dyDescent="0.25">
      <c r="A22" s="84" t="s">
        <v>361</v>
      </c>
      <c r="B22" s="84" t="s">
        <v>1394</v>
      </c>
      <c r="C22" s="85" t="s">
        <v>1395</v>
      </c>
      <c r="D22" s="85" t="s">
        <v>891</v>
      </c>
      <c r="E22" s="86">
        <v>151826047</v>
      </c>
      <c r="F22" s="86">
        <v>-18000000</v>
      </c>
      <c r="G22" s="86">
        <v>24000000</v>
      </c>
      <c r="H22" s="86">
        <v>175826047</v>
      </c>
      <c r="I22" s="86">
        <v>0</v>
      </c>
      <c r="J22" s="86">
        <v>175826047</v>
      </c>
      <c r="K22" s="86">
        <v>0</v>
      </c>
      <c r="L22" s="86">
        <v>174896210</v>
      </c>
      <c r="M22" s="86">
        <v>0</v>
      </c>
      <c r="N22" s="86">
        <v>174896210</v>
      </c>
      <c r="O22" s="87">
        <v>1</v>
      </c>
    </row>
    <row r="23" spans="1:15" x14ac:dyDescent="0.25">
      <c r="A23" s="84" t="s">
        <v>361</v>
      </c>
      <c r="B23" s="100" t="s">
        <v>1387</v>
      </c>
      <c r="C23" s="85" t="s">
        <v>1396</v>
      </c>
      <c r="D23" s="85" t="s">
        <v>1397</v>
      </c>
      <c r="E23" s="86">
        <v>326841620</v>
      </c>
      <c r="F23" s="86">
        <v>-8000000</v>
      </c>
      <c r="G23" s="86">
        <v>-225000000</v>
      </c>
      <c r="H23" s="86">
        <v>101841620</v>
      </c>
      <c r="I23" s="86">
        <v>0</v>
      </c>
      <c r="J23" s="86">
        <v>101841620</v>
      </c>
      <c r="K23" s="86">
        <v>11031870</v>
      </c>
      <c r="L23" s="86">
        <v>101730062</v>
      </c>
      <c r="M23" s="86">
        <v>11031870</v>
      </c>
      <c r="N23" s="86">
        <v>101730062</v>
      </c>
      <c r="O23" s="87">
        <v>1</v>
      </c>
    </row>
    <row r="24" spans="1:15" x14ac:dyDescent="0.25">
      <c r="A24" s="84" t="s">
        <v>361</v>
      </c>
      <c r="B24" s="84" t="s">
        <v>1398</v>
      </c>
      <c r="C24" s="85" t="s">
        <v>1399</v>
      </c>
      <c r="D24" s="85" t="s">
        <v>903</v>
      </c>
      <c r="E24" s="86">
        <v>175634405</v>
      </c>
      <c r="F24" s="86">
        <v>-1507465.58</v>
      </c>
      <c r="G24" s="86">
        <v>300492534.42000002</v>
      </c>
      <c r="H24" s="86">
        <v>476126939.42000002</v>
      </c>
      <c r="I24" s="86">
        <v>0</v>
      </c>
      <c r="J24" s="86">
        <v>476126939.42000002</v>
      </c>
      <c r="K24" s="86">
        <v>0</v>
      </c>
      <c r="L24" s="86">
        <v>476126939.42000002</v>
      </c>
      <c r="M24" s="86">
        <v>0</v>
      </c>
      <c r="N24" s="86">
        <v>474741749</v>
      </c>
      <c r="O24" s="87">
        <v>1</v>
      </c>
    </row>
    <row r="25" spans="1:15" x14ac:dyDescent="0.25">
      <c r="A25" s="84" t="s">
        <v>361</v>
      </c>
      <c r="B25" s="84" t="s">
        <v>1400</v>
      </c>
      <c r="C25" s="85" t="s">
        <v>1401</v>
      </c>
      <c r="D25" s="85" t="s">
        <v>905</v>
      </c>
      <c r="E25" s="86">
        <v>500000000</v>
      </c>
      <c r="F25" s="86">
        <v>-74000000</v>
      </c>
      <c r="G25" s="86">
        <v>476000000</v>
      </c>
      <c r="H25" s="86">
        <v>976000000</v>
      </c>
      <c r="I25" s="86">
        <v>0</v>
      </c>
      <c r="J25" s="86">
        <v>976000000</v>
      </c>
      <c r="K25" s="86">
        <v>146034548</v>
      </c>
      <c r="L25" s="86">
        <v>883830333</v>
      </c>
      <c r="M25" s="86">
        <v>56000000</v>
      </c>
      <c r="N25" s="86">
        <v>344930154</v>
      </c>
      <c r="O25" s="87">
        <v>0.39</v>
      </c>
    </row>
    <row r="26" spans="1:15" x14ac:dyDescent="0.25">
      <c r="A26" s="84" t="s">
        <v>361</v>
      </c>
      <c r="B26" s="84" t="s">
        <v>1402</v>
      </c>
      <c r="C26" s="85" t="s">
        <v>1403</v>
      </c>
      <c r="D26" s="85" t="s">
        <v>660</v>
      </c>
      <c r="E26" s="86">
        <v>500000000</v>
      </c>
      <c r="F26" s="86">
        <v>-74000000</v>
      </c>
      <c r="G26" s="86">
        <v>476000000</v>
      </c>
      <c r="H26" s="86">
        <v>976000000</v>
      </c>
      <c r="I26" s="86">
        <v>0</v>
      </c>
      <c r="J26" s="86">
        <v>976000000</v>
      </c>
      <c r="K26" s="86">
        <v>146034548</v>
      </c>
      <c r="L26" s="86">
        <v>883830333</v>
      </c>
      <c r="M26" s="86">
        <v>56000000</v>
      </c>
      <c r="N26" s="86">
        <v>344930154</v>
      </c>
      <c r="O26" s="87">
        <v>0.39</v>
      </c>
    </row>
    <row r="27" spans="1:15" x14ac:dyDescent="0.25">
      <c r="A27" s="84" t="s">
        <v>361</v>
      </c>
      <c r="B27" s="84" t="s">
        <v>1404</v>
      </c>
      <c r="C27" s="85" t="s">
        <v>1405</v>
      </c>
      <c r="D27" s="85" t="s">
        <v>1406</v>
      </c>
      <c r="E27" s="86">
        <v>1431304565</v>
      </c>
      <c r="F27" s="86">
        <v>-215290458</v>
      </c>
      <c r="G27" s="86">
        <v>114709542</v>
      </c>
      <c r="H27" s="86">
        <v>1546014107</v>
      </c>
      <c r="I27" s="86">
        <v>0</v>
      </c>
      <c r="J27" s="86">
        <v>1546014107</v>
      </c>
      <c r="K27" s="86">
        <v>78868837.239999995</v>
      </c>
      <c r="L27" s="86">
        <v>1403709887.48</v>
      </c>
      <c r="M27" s="86">
        <v>78868837</v>
      </c>
      <c r="N27" s="86">
        <v>1403706401</v>
      </c>
      <c r="O27" s="87">
        <v>1</v>
      </c>
    </row>
    <row r="28" spans="1:15" x14ac:dyDescent="0.25">
      <c r="A28" s="84" t="s">
        <v>361</v>
      </c>
      <c r="B28" s="84" t="s">
        <v>1407</v>
      </c>
      <c r="C28" s="85" t="s">
        <v>1408</v>
      </c>
      <c r="D28" s="85" t="s">
        <v>1409</v>
      </c>
      <c r="E28" s="86">
        <v>1362824447</v>
      </c>
      <c r="F28" s="86">
        <v>-215290458</v>
      </c>
      <c r="G28" s="86">
        <v>-365290458</v>
      </c>
      <c r="H28" s="86">
        <v>997533989</v>
      </c>
      <c r="I28" s="86">
        <v>0</v>
      </c>
      <c r="J28" s="86">
        <v>997533989</v>
      </c>
      <c r="K28" s="86">
        <v>78868837.239999995</v>
      </c>
      <c r="L28" s="86">
        <v>908111000.48000002</v>
      </c>
      <c r="M28" s="86">
        <v>78868837</v>
      </c>
      <c r="N28" s="86">
        <v>908107514</v>
      </c>
      <c r="O28" s="87">
        <v>1</v>
      </c>
    </row>
    <row r="29" spans="1:15" x14ac:dyDescent="0.25">
      <c r="A29" s="84" t="s">
        <v>361</v>
      </c>
      <c r="B29" s="84" t="s">
        <v>1410</v>
      </c>
      <c r="C29" s="85" t="s">
        <v>1411</v>
      </c>
      <c r="D29" s="85" t="s">
        <v>1071</v>
      </c>
      <c r="E29" s="86">
        <v>203219522</v>
      </c>
      <c r="F29" s="86">
        <v>-41633372</v>
      </c>
      <c r="G29" s="86">
        <v>-41633372</v>
      </c>
      <c r="H29" s="86">
        <v>161586150</v>
      </c>
      <c r="I29" s="86">
        <v>0</v>
      </c>
      <c r="J29" s="86">
        <v>161586150</v>
      </c>
      <c r="K29" s="86">
        <v>0</v>
      </c>
      <c r="L29" s="86">
        <v>161586150</v>
      </c>
      <c r="M29" s="86">
        <v>0</v>
      </c>
      <c r="N29" s="86">
        <v>161586150</v>
      </c>
      <c r="O29" s="87">
        <v>1</v>
      </c>
    </row>
    <row r="30" spans="1:15" x14ac:dyDescent="0.25">
      <c r="A30" s="84" t="s">
        <v>361</v>
      </c>
      <c r="B30" s="84" t="s">
        <v>1412</v>
      </c>
      <c r="C30" s="85" t="s">
        <v>1413</v>
      </c>
      <c r="D30" s="85" t="s">
        <v>675</v>
      </c>
      <c r="E30" s="86">
        <v>587587808</v>
      </c>
      <c r="F30" s="86">
        <v>-7548701</v>
      </c>
      <c r="G30" s="86">
        <v>-157548701</v>
      </c>
      <c r="H30" s="86">
        <v>430039107</v>
      </c>
      <c r="I30" s="86">
        <v>0</v>
      </c>
      <c r="J30" s="86">
        <v>430039107</v>
      </c>
      <c r="K30" s="86">
        <v>46397475</v>
      </c>
      <c r="L30" s="86">
        <v>430039107</v>
      </c>
      <c r="M30" s="86">
        <v>46397475</v>
      </c>
      <c r="N30" s="86">
        <v>430039107</v>
      </c>
      <c r="O30" s="87">
        <v>1</v>
      </c>
    </row>
    <row r="31" spans="1:15" x14ac:dyDescent="0.25">
      <c r="A31" s="84" t="s">
        <v>361</v>
      </c>
      <c r="B31" s="84" t="s">
        <v>1414</v>
      </c>
      <c r="C31" s="85" t="s">
        <v>1415</v>
      </c>
      <c r="D31" s="85" t="s">
        <v>678</v>
      </c>
      <c r="E31" s="86">
        <v>332271101</v>
      </c>
      <c r="F31" s="86">
        <v>-140108385</v>
      </c>
      <c r="G31" s="86">
        <v>-240108385</v>
      </c>
      <c r="H31" s="86">
        <v>92162716</v>
      </c>
      <c r="I31" s="86">
        <v>0</v>
      </c>
      <c r="J31" s="86">
        <v>92162716</v>
      </c>
      <c r="K31" s="86">
        <v>8984115.2400000002</v>
      </c>
      <c r="L31" s="86">
        <v>85149845.480000004</v>
      </c>
      <c r="M31" s="86">
        <v>8984115</v>
      </c>
      <c r="N31" s="86">
        <v>85149845</v>
      </c>
      <c r="O31" s="87">
        <v>1</v>
      </c>
    </row>
    <row r="32" spans="1:15" x14ac:dyDescent="0.25">
      <c r="A32" s="84" t="s">
        <v>361</v>
      </c>
      <c r="B32" s="84" t="s">
        <v>1416</v>
      </c>
      <c r="C32" s="85" t="s">
        <v>1417</v>
      </c>
      <c r="D32" s="85" t="s">
        <v>921</v>
      </c>
      <c r="E32" s="86">
        <v>89215356</v>
      </c>
      <c r="F32" s="86">
        <v>-26000000</v>
      </c>
      <c r="G32" s="86">
        <v>-26000000</v>
      </c>
      <c r="H32" s="86">
        <v>63215356</v>
      </c>
      <c r="I32" s="86">
        <v>0</v>
      </c>
      <c r="J32" s="86">
        <v>63215356</v>
      </c>
      <c r="K32" s="86">
        <v>3201787</v>
      </c>
      <c r="L32" s="86">
        <v>37451538</v>
      </c>
      <c r="M32" s="86">
        <v>3201787</v>
      </c>
      <c r="N32" s="86">
        <v>37448052</v>
      </c>
      <c r="O32" s="87">
        <v>1</v>
      </c>
    </row>
    <row r="33" spans="1:15" x14ac:dyDescent="0.25">
      <c r="A33" s="84" t="s">
        <v>361</v>
      </c>
      <c r="B33" s="84" t="s">
        <v>1418</v>
      </c>
      <c r="C33" s="85" t="s">
        <v>1419</v>
      </c>
      <c r="D33" s="85" t="s">
        <v>1072</v>
      </c>
      <c r="E33" s="86">
        <v>150530660</v>
      </c>
      <c r="F33" s="86">
        <v>0</v>
      </c>
      <c r="G33" s="86">
        <v>100000000</v>
      </c>
      <c r="H33" s="86">
        <v>250530660</v>
      </c>
      <c r="I33" s="86">
        <v>0</v>
      </c>
      <c r="J33" s="86">
        <v>250530660</v>
      </c>
      <c r="K33" s="86">
        <v>20285460</v>
      </c>
      <c r="L33" s="86">
        <v>193884360</v>
      </c>
      <c r="M33" s="86">
        <v>20285460</v>
      </c>
      <c r="N33" s="86">
        <v>193884360</v>
      </c>
      <c r="O33" s="87">
        <v>1</v>
      </c>
    </row>
    <row r="34" spans="1:15" x14ac:dyDescent="0.25">
      <c r="A34" s="84" t="s">
        <v>361</v>
      </c>
      <c r="B34" s="84" t="s">
        <v>1420</v>
      </c>
      <c r="C34" s="85" t="s">
        <v>1421</v>
      </c>
      <c r="D34" s="85" t="s">
        <v>1422</v>
      </c>
      <c r="E34" s="86">
        <v>68480118</v>
      </c>
      <c r="F34" s="86">
        <v>0</v>
      </c>
      <c r="G34" s="86">
        <v>480000000</v>
      </c>
      <c r="H34" s="86">
        <v>548480118</v>
      </c>
      <c r="I34" s="86">
        <v>0</v>
      </c>
      <c r="J34" s="86">
        <v>548480118</v>
      </c>
      <c r="K34" s="86">
        <v>0</v>
      </c>
      <c r="L34" s="86">
        <v>495598887</v>
      </c>
      <c r="M34" s="86">
        <v>0</v>
      </c>
      <c r="N34" s="86">
        <v>495598887</v>
      </c>
      <c r="O34" s="87">
        <v>1</v>
      </c>
    </row>
    <row r="35" spans="1:15" x14ac:dyDescent="0.25">
      <c r="A35" s="84" t="s">
        <v>361</v>
      </c>
      <c r="B35" s="84" t="s">
        <v>1423</v>
      </c>
      <c r="C35" s="85" t="s">
        <v>1424</v>
      </c>
      <c r="D35" s="85" t="s">
        <v>1425</v>
      </c>
      <c r="E35" s="86">
        <v>0</v>
      </c>
      <c r="F35" s="86">
        <v>0</v>
      </c>
      <c r="G35" s="86">
        <v>480000000</v>
      </c>
      <c r="H35" s="86">
        <v>480000000</v>
      </c>
      <c r="I35" s="86">
        <v>0</v>
      </c>
      <c r="J35" s="86">
        <v>480000000</v>
      </c>
      <c r="K35" s="86">
        <v>0</v>
      </c>
      <c r="L35" s="86">
        <v>478819887</v>
      </c>
      <c r="M35" s="86">
        <v>0</v>
      </c>
      <c r="N35" s="86">
        <v>478819887</v>
      </c>
      <c r="O35" s="87">
        <v>1</v>
      </c>
    </row>
    <row r="36" spans="1:15" x14ac:dyDescent="0.25">
      <c r="A36" s="84" t="s">
        <v>361</v>
      </c>
      <c r="B36" s="84" t="s">
        <v>1426</v>
      </c>
      <c r="C36" s="85" t="s">
        <v>1427</v>
      </c>
      <c r="D36" s="85" t="s">
        <v>696</v>
      </c>
      <c r="E36" s="86">
        <v>34649497</v>
      </c>
      <c r="F36" s="86">
        <v>0</v>
      </c>
      <c r="G36" s="86">
        <v>0</v>
      </c>
      <c r="H36" s="86">
        <v>34649497</v>
      </c>
      <c r="I36" s="86">
        <v>0</v>
      </c>
      <c r="J36" s="86">
        <v>34649497</v>
      </c>
      <c r="K36" s="86">
        <v>0</v>
      </c>
      <c r="L36" s="86">
        <v>10067000</v>
      </c>
      <c r="M36" s="86">
        <v>0</v>
      </c>
      <c r="N36" s="86">
        <v>10067000</v>
      </c>
      <c r="O36" s="87">
        <v>1</v>
      </c>
    </row>
    <row r="37" spans="1:15" x14ac:dyDescent="0.25">
      <c r="A37" s="84" t="s">
        <v>361</v>
      </c>
      <c r="B37" s="84" t="s">
        <v>1428</v>
      </c>
      <c r="C37" s="85" t="s">
        <v>1429</v>
      </c>
      <c r="D37" s="85" t="s">
        <v>699</v>
      </c>
      <c r="E37" s="86">
        <v>33830621</v>
      </c>
      <c r="F37" s="86">
        <v>0</v>
      </c>
      <c r="G37" s="86">
        <v>0</v>
      </c>
      <c r="H37" s="86">
        <v>33830621</v>
      </c>
      <c r="I37" s="86">
        <v>0</v>
      </c>
      <c r="J37" s="86">
        <v>33830621</v>
      </c>
      <c r="K37" s="86">
        <v>0</v>
      </c>
      <c r="L37" s="86">
        <v>6712000</v>
      </c>
      <c r="M37" s="86">
        <v>0</v>
      </c>
      <c r="N37" s="86">
        <v>6712000</v>
      </c>
      <c r="O37" s="87">
        <v>1</v>
      </c>
    </row>
    <row r="38" spans="1:15" x14ac:dyDescent="0.25">
      <c r="A38" s="84" t="s">
        <v>361</v>
      </c>
      <c r="B38" s="84" t="s">
        <v>700</v>
      </c>
      <c r="C38" s="85" t="s">
        <v>1430</v>
      </c>
      <c r="D38" s="85" t="s">
        <v>935</v>
      </c>
      <c r="E38" s="86">
        <v>6722162535</v>
      </c>
      <c r="F38" s="86">
        <v>0</v>
      </c>
      <c r="G38" s="86">
        <v>-2467850122</v>
      </c>
      <c r="H38" s="86">
        <v>4254312413</v>
      </c>
      <c r="I38" s="86">
        <v>0</v>
      </c>
      <c r="J38" s="86">
        <v>4254312413</v>
      </c>
      <c r="K38" s="86">
        <v>303818557</v>
      </c>
      <c r="L38" s="86">
        <v>3997038071.1100001</v>
      </c>
      <c r="M38" s="86">
        <v>472355644.07999998</v>
      </c>
      <c r="N38" s="86">
        <v>3628100763.5999999</v>
      </c>
      <c r="O38" s="87">
        <v>0.91</v>
      </c>
    </row>
    <row r="39" spans="1:15" x14ac:dyDescent="0.25">
      <c r="A39" s="84" t="s">
        <v>361</v>
      </c>
      <c r="B39" s="84" t="s">
        <v>1431</v>
      </c>
      <c r="C39" s="85" t="s">
        <v>1432</v>
      </c>
      <c r="D39" s="85" t="s">
        <v>1075</v>
      </c>
      <c r="E39" s="86">
        <v>1336743128</v>
      </c>
      <c r="F39" s="86">
        <v>-23595023.16</v>
      </c>
      <c r="G39" s="86">
        <v>-1025595023.16</v>
      </c>
      <c r="H39" s="86">
        <v>311148104.83999997</v>
      </c>
      <c r="I39" s="86">
        <v>0</v>
      </c>
      <c r="J39" s="86">
        <v>311148104.83999997</v>
      </c>
      <c r="K39" s="86">
        <v>1729196</v>
      </c>
      <c r="L39" s="86">
        <v>257686192.84</v>
      </c>
      <c r="M39" s="86">
        <v>115705536</v>
      </c>
      <c r="N39" s="86">
        <v>249074062.84</v>
      </c>
      <c r="O39" s="87">
        <v>0.97</v>
      </c>
    </row>
    <row r="40" spans="1:15" x14ac:dyDescent="0.25">
      <c r="A40" s="84" t="s">
        <v>361</v>
      </c>
      <c r="B40" s="84" t="s">
        <v>1433</v>
      </c>
      <c r="C40" s="85" t="s">
        <v>1434</v>
      </c>
      <c r="D40" s="85" t="s">
        <v>1435</v>
      </c>
      <c r="E40" s="86">
        <v>829121969</v>
      </c>
      <c r="F40" s="86">
        <v>-11121963</v>
      </c>
      <c r="G40" s="86">
        <v>-829121963</v>
      </c>
      <c r="H40" s="86">
        <v>6</v>
      </c>
      <c r="I40" s="86">
        <v>0</v>
      </c>
      <c r="J40" s="86">
        <v>6</v>
      </c>
      <c r="K40" s="86">
        <v>0</v>
      </c>
      <c r="L40" s="86">
        <v>0</v>
      </c>
      <c r="M40" s="86">
        <v>0</v>
      </c>
      <c r="N40" s="86">
        <v>0</v>
      </c>
      <c r="O40" s="87">
        <v>0</v>
      </c>
    </row>
    <row r="41" spans="1:15" x14ac:dyDescent="0.25">
      <c r="A41" s="84" t="s">
        <v>361</v>
      </c>
      <c r="B41" s="84" t="s">
        <v>1436</v>
      </c>
      <c r="C41" s="85" t="s">
        <v>1437</v>
      </c>
      <c r="D41" s="85" t="s">
        <v>711</v>
      </c>
      <c r="E41" s="86">
        <v>267379076</v>
      </c>
      <c r="F41" s="86">
        <v>1650000</v>
      </c>
      <c r="G41" s="86">
        <v>-251350000</v>
      </c>
      <c r="H41" s="86">
        <v>16029076</v>
      </c>
      <c r="I41" s="86">
        <v>0</v>
      </c>
      <c r="J41" s="86">
        <v>16029076</v>
      </c>
      <c r="K41" s="86">
        <v>1729196</v>
      </c>
      <c r="L41" s="86">
        <v>15754681</v>
      </c>
      <c r="M41" s="86">
        <v>1893047</v>
      </c>
      <c r="N41" s="86">
        <v>11087731</v>
      </c>
      <c r="O41" s="87">
        <v>0.7</v>
      </c>
    </row>
    <row r="42" spans="1:15" x14ac:dyDescent="0.25">
      <c r="A42" s="84" t="s">
        <v>361</v>
      </c>
      <c r="B42" s="84" t="s">
        <v>1438</v>
      </c>
      <c r="C42" s="85" t="s">
        <v>1439</v>
      </c>
      <c r="D42" s="85" t="s">
        <v>714</v>
      </c>
      <c r="E42" s="86">
        <v>138838251</v>
      </c>
      <c r="F42" s="86">
        <v>-7697004.1200000001</v>
      </c>
      <c r="G42" s="86">
        <v>71302995.879999995</v>
      </c>
      <c r="H42" s="86">
        <v>210141246.88</v>
      </c>
      <c r="I42" s="86">
        <v>0</v>
      </c>
      <c r="J42" s="86">
        <v>210141246.88</v>
      </c>
      <c r="K42" s="86">
        <v>0</v>
      </c>
      <c r="L42" s="86">
        <v>156953735.88</v>
      </c>
      <c r="M42" s="86">
        <v>113812489</v>
      </c>
      <c r="N42" s="86">
        <v>153008555.88</v>
      </c>
      <c r="O42" s="87">
        <v>0.97</v>
      </c>
    </row>
    <row r="43" spans="1:15" x14ac:dyDescent="0.25">
      <c r="A43" s="84" t="s">
        <v>361</v>
      </c>
      <c r="B43" s="84" t="s">
        <v>1440</v>
      </c>
      <c r="C43" s="85" t="s">
        <v>1441</v>
      </c>
      <c r="D43" s="85" t="s">
        <v>717</v>
      </c>
      <c r="E43" s="86">
        <v>101403832</v>
      </c>
      <c r="F43" s="86">
        <v>-6426056.04</v>
      </c>
      <c r="G43" s="86">
        <v>-16426056.039999999</v>
      </c>
      <c r="H43" s="86">
        <v>84977775.959999993</v>
      </c>
      <c r="I43" s="86">
        <v>0</v>
      </c>
      <c r="J43" s="86">
        <v>84977775.959999993</v>
      </c>
      <c r="K43" s="86">
        <v>0</v>
      </c>
      <c r="L43" s="86">
        <v>84977775.959999993</v>
      </c>
      <c r="M43" s="86">
        <v>0</v>
      </c>
      <c r="N43" s="86">
        <v>84977775.959999993</v>
      </c>
      <c r="O43" s="87">
        <v>1</v>
      </c>
    </row>
    <row r="44" spans="1:15" x14ac:dyDescent="0.25">
      <c r="A44" s="84" t="s">
        <v>361</v>
      </c>
      <c r="B44" s="84" t="s">
        <v>1442</v>
      </c>
      <c r="C44" s="85" t="s">
        <v>1443</v>
      </c>
      <c r="D44" s="85" t="s">
        <v>1203</v>
      </c>
      <c r="E44" s="86">
        <v>786875357</v>
      </c>
      <c r="F44" s="86">
        <v>-60145706.840000004</v>
      </c>
      <c r="G44" s="86">
        <v>498196023.16000003</v>
      </c>
      <c r="H44" s="86">
        <v>1285071380.1600001</v>
      </c>
      <c r="I44" s="86">
        <v>0</v>
      </c>
      <c r="J44" s="86">
        <v>1285071380.1600001</v>
      </c>
      <c r="K44" s="86">
        <v>41852899</v>
      </c>
      <c r="L44" s="86">
        <v>1152156614.48</v>
      </c>
      <c r="M44" s="86">
        <v>35547418.079999998</v>
      </c>
      <c r="N44" s="86">
        <v>856320455.15999997</v>
      </c>
      <c r="O44" s="87">
        <v>0.74</v>
      </c>
    </row>
    <row r="45" spans="1:15" x14ac:dyDescent="0.25">
      <c r="A45" s="84" t="s">
        <v>361</v>
      </c>
      <c r="B45" s="84" t="s">
        <v>1444</v>
      </c>
      <c r="C45" s="85" t="s">
        <v>1445</v>
      </c>
      <c r="D45" s="85" t="s">
        <v>1446</v>
      </c>
      <c r="E45" s="86">
        <v>104681081</v>
      </c>
      <c r="F45" s="86">
        <v>-2436475</v>
      </c>
      <c r="G45" s="86">
        <v>-100436475</v>
      </c>
      <c r="H45" s="86">
        <v>4244606</v>
      </c>
      <c r="I45" s="86">
        <v>0</v>
      </c>
      <c r="J45" s="86">
        <v>4244606</v>
      </c>
      <c r="K45" s="86">
        <v>0</v>
      </c>
      <c r="L45" s="86">
        <v>4244606</v>
      </c>
      <c r="M45" s="86">
        <v>0</v>
      </c>
      <c r="N45" s="86">
        <v>4244606</v>
      </c>
      <c r="O45" s="87">
        <v>1</v>
      </c>
    </row>
    <row r="46" spans="1:15" x14ac:dyDescent="0.25">
      <c r="A46" s="84" t="s">
        <v>361</v>
      </c>
      <c r="B46" s="84" t="s">
        <v>1447</v>
      </c>
      <c r="C46" s="85" t="s">
        <v>1448</v>
      </c>
      <c r="D46" s="85" t="s">
        <v>1449</v>
      </c>
      <c r="E46" s="86">
        <v>116885453</v>
      </c>
      <c r="F46" s="86">
        <v>-27452332.530000001</v>
      </c>
      <c r="G46" s="86">
        <v>-67452332.530000001</v>
      </c>
      <c r="H46" s="86">
        <v>49433120.469999999</v>
      </c>
      <c r="I46" s="86">
        <v>0</v>
      </c>
      <c r="J46" s="86">
        <v>49433120.469999999</v>
      </c>
      <c r="K46" s="86">
        <v>3350407</v>
      </c>
      <c r="L46" s="86">
        <v>48970927.469999999</v>
      </c>
      <c r="M46" s="86">
        <v>3395910.08</v>
      </c>
      <c r="N46" s="86">
        <v>45933120.189999998</v>
      </c>
      <c r="O46" s="87">
        <v>0.94</v>
      </c>
    </row>
    <row r="47" spans="1:15" x14ac:dyDescent="0.25">
      <c r="A47" s="84" t="s">
        <v>361</v>
      </c>
      <c r="B47" s="84" t="s">
        <v>1450</v>
      </c>
      <c r="C47" s="85" t="s">
        <v>1451</v>
      </c>
      <c r="D47" s="85" t="s">
        <v>729</v>
      </c>
      <c r="E47" s="86">
        <v>32549644</v>
      </c>
      <c r="F47" s="86">
        <v>-12406899.310000001</v>
      </c>
      <c r="G47" s="86">
        <v>-17406899.309999999</v>
      </c>
      <c r="H47" s="86">
        <v>15142744.689999999</v>
      </c>
      <c r="I47" s="86">
        <v>0</v>
      </c>
      <c r="J47" s="86">
        <v>15142744.689999999</v>
      </c>
      <c r="K47" s="86">
        <v>2922510</v>
      </c>
      <c r="L47" s="86">
        <v>12852667</v>
      </c>
      <c r="M47" s="86">
        <v>1416100</v>
      </c>
      <c r="N47" s="86">
        <v>11276642</v>
      </c>
      <c r="O47" s="87">
        <v>0.88</v>
      </c>
    </row>
    <row r="48" spans="1:15" x14ac:dyDescent="0.25">
      <c r="A48" s="84" t="s">
        <v>361</v>
      </c>
      <c r="B48" s="84" t="s">
        <v>1452</v>
      </c>
      <c r="C48" s="85" t="s">
        <v>1453</v>
      </c>
      <c r="D48" s="85" t="s">
        <v>732</v>
      </c>
      <c r="E48" s="86">
        <v>3667465</v>
      </c>
      <c r="F48" s="86">
        <v>4000000</v>
      </c>
      <c r="G48" s="86">
        <v>133600000</v>
      </c>
      <c r="H48" s="86">
        <v>137267465</v>
      </c>
      <c r="I48" s="86">
        <v>0</v>
      </c>
      <c r="J48" s="86">
        <v>137267465</v>
      </c>
      <c r="K48" s="86">
        <v>957600</v>
      </c>
      <c r="L48" s="86">
        <v>100469371</v>
      </c>
      <c r="M48" s="86">
        <v>8231886</v>
      </c>
      <c r="N48" s="86">
        <v>17546590</v>
      </c>
      <c r="O48" s="87">
        <v>0.17</v>
      </c>
    </row>
    <row r="49" spans="1:15" x14ac:dyDescent="0.25">
      <c r="A49" s="84" t="s">
        <v>361</v>
      </c>
      <c r="B49" s="84" t="s">
        <v>1454</v>
      </c>
      <c r="C49" s="85" t="s">
        <v>1455</v>
      </c>
      <c r="D49" s="85" t="s">
        <v>146</v>
      </c>
      <c r="E49" s="86">
        <v>204363582</v>
      </c>
      <c r="F49" s="86">
        <v>-4000000</v>
      </c>
      <c r="G49" s="86">
        <v>-12000000</v>
      </c>
      <c r="H49" s="86">
        <v>192363582</v>
      </c>
      <c r="I49" s="86">
        <v>0</v>
      </c>
      <c r="J49" s="86">
        <v>192363582</v>
      </c>
      <c r="K49" s="86">
        <v>0</v>
      </c>
      <c r="L49" s="86">
        <v>180076521</v>
      </c>
      <c r="M49" s="86">
        <v>180000</v>
      </c>
      <c r="N49" s="86">
        <v>130538333.7</v>
      </c>
      <c r="O49" s="87">
        <v>0.72</v>
      </c>
    </row>
    <row r="50" spans="1:15" x14ac:dyDescent="0.25">
      <c r="A50" s="84" t="s">
        <v>361</v>
      </c>
      <c r="B50" s="84" t="s">
        <v>1456</v>
      </c>
      <c r="C50" s="85" t="s">
        <v>1457</v>
      </c>
      <c r="D50" s="85" t="s">
        <v>737</v>
      </c>
      <c r="E50" s="86">
        <v>77855712</v>
      </c>
      <c r="F50" s="86">
        <v>-22000000</v>
      </c>
      <c r="G50" s="86">
        <v>21000000</v>
      </c>
      <c r="H50" s="86">
        <v>98855712</v>
      </c>
      <c r="I50" s="86">
        <v>0</v>
      </c>
      <c r="J50" s="86">
        <v>98855712</v>
      </c>
      <c r="K50" s="86">
        <v>1961842</v>
      </c>
      <c r="L50" s="86">
        <v>98026124</v>
      </c>
      <c r="M50" s="86">
        <v>1961842</v>
      </c>
      <c r="N50" s="86">
        <v>98026123.260000005</v>
      </c>
      <c r="O50" s="87">
        <v>1</v>
      </c>
    </row>
    <row r="51" spans="1:15" x14ac:dyDescent="0.25">
      <c r="A51" s="84" t="s">
        <v>361</v>
      </c>
      <c r="B51" s="84" t="s">
        <v>1458</v>
      </c>
      <c r="C51" s="85" t="s">
        <v>1459</v>
      </c>
      <c r="D51" s="85" t="s">
        <v>1460</v>
      </c>
      <c r="E51" s="86">
        <v>7537536</v>
      </c>
      <c r="F51" s="86">
        <v>4150000</v>
      </c>
      <c r="G51" s="86">
        <v>4150000</v>
      </c>
      <c r="H51" s="86">
        <v>11687536</v>
      </c>
      <c r="I51" s="86">
        <v>0</v>
      </c>
      <c r="J51" s="86">
        <v>11687536</v>
      </c>
      <c r="K51" s="86">
        <v>7008429</v>
      </c>
      <c r="L51" s="86">
        <v>11664203</v>
      </c>
      <c r="M51" s="86">
        <v>3022939</v>
      </c>
      <c r="N51" s="86">
        <v>7511833</v>
      </c>
      <c r="O51" s="87">
        <v>0.64</v>
      </c>
    </row>
    <row r="52" spans="1:15" x14ac:dyDescent="0.25">
      <c r="A52" s="84" t="s">
        <v>361</v>
      </c>
      <c r="B52" s="84" t="s">
        <v>1461</v>
      </c>
      <c r="C52" s="85" t="s">
        <v>1462</v>
      </c>
      <c r="D52" s="85" t="s">
        <v>1463</v>
      </c>
      <c r="E52" s="86">
        <v>49347877</v>
      </c>
      <c r="F52" s="86">
        <v>13000000</v>
      </c>
      <c r="G52" s="86">
        <v>13000000</v>
      </c>
      <c r="H52" s="86">
        <v>62347877</v>
      </c>
      <c r="I52" s="86">
        <v>0</v>
      </c>
      <c r="J52" s="86">
        <v>62347877</v>
      </c>
      <c r="K52" s="86">
        <v>23060190</v>
      </c>
      <c r="L52" s="86">
        <v>58621801</v>
      </c>
      <c r="M52" s="86">
        <v>14746820</v>
      </c>
      <c r="N52" s="86">
        <v>50308431</v>
      </c>
      <c r="O52" s="87">
        <v>0.86</v>
      </c>
    </row>
    <row r="53" spans="1:15" x14ac:dyDescent="0.25">
      <c r="A53" s="84" t="s">
        <v>361</v>
      </c>
      <c r="B53" s="84" t="s">
        <v>1464</v>
      </c>
      <c r="C53" s="85" t="s">
        <v>1465</v>
      </c>
      <c r="D53" s="85" t="s">
        <v>1466</v>
      </c>
      <c r="E53" s="86">
        <v>85811758</v>
      </c>
      <c r="F53" s="86">
        <v>-13000000</v>
      </c>
      <c r="G53" s="86">
        <v>-43000000</v>
      </c>
      <c r="H53" s="86">
        <v>42811758</v>
      </c>
      <c r="I53" s="86">
        <v>0</v>
      </c>
      <c r="J53" s="86">
        <v>42811758</v>
      </c>
      <c r="K53" s="86">
        <v>0</v>
      </c>
      <c r="L53" s="86">
        <v>37376400</v>
      </c>
      <c r="M53" s="86">
        <v>0</v>
      </c>
      <c r="N53" s="86">
        <v>25176400</v>
      </c>
      <c r="O53" s="87">
        <v>0.67</v>
      </c>
    </row>
    <row r="54" spans="1:15" x14ac:dyDescent="0.25">
      <c r="A54" s="84" t="s">
        <v>361</v>
      </c>
      <c r="B54" s="100" t="s">
        <v>1444</v>
      </c>
      <c r="C54" s="85" t="s">
        <v>1467</v>
      </c>
      <c r="D54" s="85" t="s">
        <v>1468</v>
      </c>
      <c r="E54" s="86">
        <v>21320770</v>
      </c>
      <c r="F54" s="86">
        <v>0</v>
      </c>
      <c r="G54" s="86">
        <v>584741730</v>
      </c>
      <c r="H54" s="86">
        <v>606062500</v>
      </c>
      <c r="I54" s="86">
        <v>0</v>
      </c>
      <c r="J54" s="86">
        <v>606062500</v>
      </c>
      <c r="K54" s="86">
        <v>0</v>
      </c>
      <c r="L54" s="86">
        <v>543423140</v>
      </c>
      <c r="M54" s="86">
        <v>0</v>
      </c>
      <c r="N54" s="86">
        <v>420998980</v>
      </c>
      <c r="O54" s="87">
        <v>0.77</v>
      </c>
    </row>
    <row r="55" spans="1:15" x14ac:dyDescent="0.25">
      <c r="A55" s="84" t="s">
        <v>361</v>
      </c>
      <c r="B55" s="84" t="s">
        <v>1469</v>
      </c>
      <c r="C55" s="85" t="s">
        <v>1470</v>
      </c>
      <c r="D55" s="85" t="s">
        <v>1471</v>
      </c>
      <c r="E55" s="86">
        <v>33892468</v>
      </c>
      <c r="F55" s="86">
        <v>0</v>
      </c>
      <c r="G55" s="86">
        <v>-18000000</v>
      </c>
      <c r="H55" s="86">
        <v>15892468</v>
      </c>
      <c r="I55" s="86">
        <v>0</v>
      </c>
      <c r="J55" s="86">
        <v>15892468</v>
      </c>
      <c r="K55" s="86">
        <v>0</v>
      </c>
      <c r="L55" s="86">
        <v>8000000</v>
      </c>
      <c r="M55" s="86">
        <v>0</v>
      </c>
      <c r="N55" s="86">
        <v>0</v>
      </c>
      <c r="O55" s="87">
        <v>0</v>
      </c>
    </row>
    <row r="56" spans="1:15" x14ac:dyDescent="0.25">
      <c r="A56" s="84" t="s">
        <v>361</v>
      </c>
      <c r="B56" s="84" t="s">
        <v>1472</v>
      </c>
      <c r="C56" s="85" t="s">
        <v>1473</v>
      </c>
      <c r="D56" s="85" t="s">
        <v>749</v>
      </c>
      <c r="E56" s="86">
        <v>48962011</v>
      </c>
      <c r="F56" s="86">
        <v>0</v>
      </c>
      <c r="G56" s="86">
        <v>0</v>
      </c>
      <c r="H56" s="86">
        <v>48962011</v>
      </c>
      <c r="I56" s="86">
        <v>0</v>
      </c>
      <c r="J56" s="86">
        <v>48962011</v>
      </c>
      <c r="K56" s="86">
        <v>2591921</v>
      </c>
      <c r="L56" s="86">
        <v>48430854.009999998</v>
      </c>
      <c r="M56" s="86">
        <v>2591921</v>
      </c>
      <c r="N56" s="86">
        <v>44759396.009999998</v>
      </c>
      <c r="O56" s="87">
        <v>0.92</v>
      </c>
    </row>
    <row r="57" spans="1:15" x14ac:dyDescent="0.25">
      <c r="A57" s="84" t="s">
        <v>361</v>
      </c>
      <c r="B57" s="84" t="s">
        <v>1474</v>
      </c>
      <c r="C57" s="85" t="s">
        <v>1475</v>
      </c>
      <c r="D57" s="85" t="s">
        <v>1080</v>
      </c>
      <c r="E57" s="86">
        <v>4598544050</v>
      </c>
      <c r="F57" s="86">
        <v>83740730</v>
      </c>
      <c r="G57" s="86">
        <v>-1940451122</v>
      </c>
      <c r="H57" s="86">
        <v>2658092928</v>
      </c>
      <c r="I57" s="86">
        <v>0</v>
      </c>
      <c r="J57" s="86">
        <v>2658092928</v>
      </c>
      <c r="K57" s="86">
        <v>260236462</v>
      </c>
      <c r="L57" s="86">
        <v>2587195263.79</v>
      </c>
      <c r="M57" s="86">
        <v>321102690</v>
      </c>
      <c r="N57" s="86">
        <v>2522706245.5999999</v>
      </c>
      <c r="O57" s="87">
        <v>0.98</v>
      </c>
    </row>
    <row r="58" spans="1:15" x14ac:dyDescent="0.25">
      <c r="A58" s="84" t="s">
        <v>361</v>
      </c>
      <c r="B58" s="84" t="s">
        <v>1476</v>
      </c>
      <c r="C58" s="85" t="s">
        <v>1477</v>
      </c>
      <c r="D58" s="85" t="s">
        <v>761</v>
      </c>
      <c r="E58" s="86">
        <v>4320000000</v>
      </c>
      <c r="F58" s="86">
        <v>83740730</v>
      </c>
      <c r="G58" s="86">
        <v>-1905451122</v>
      </c>
      <c r="H58" s="86">
        <v>2414548878</v>
      </c>
      <c r="I58" s="86">
        <v>0</v>
      </c>
      <c r="J58" s="86">
        <v>2414548878</v>
      </c>
      <c r="K58" s="86">
        <v>257463000</v>
      </c>
      <c r="L58" s="86">
        <v>2345563000</v>
      </c>
      <c r="M58" s="86">
        <v>310087000</v>
      </c>
      <c r="N58" s="86">
        <v>2345563000</v>
      </c>
      <c r="O58" s="87">
        <v>1</v>
      </c>
    </row>
    <row r="59" spans="1:15" x14ac:dyDescent="0.25">
      <c r="A59" s="84" t="s">
        <v>361</v>
      </c>
      <c r="B59" s="84" t="s">
        <v>1478</v>
      </c>
      <c r="C59" s="85" t="s">
        <v>1479</v>
      </c>
      <c r="D59" s="85" t="s">
        <v>758</v>
      </c>
      <c r="E59" s="86">
        <v>278544050</v>
      </c>
      <c r="F59" s="86">
        <v>0</v>
      </c>
      <c r="G59" s="86">
        <v>-35000000</v>
      </c>
      <c r="H59" s="86">
        <v>243544050</v>
      </c>
      <c r="I59" s="86">
        <v>0</v>
      </c>
      <c r="J59" s="86">
        <v>243544050</v>
      </c>
      <c r="K59" s="86">
        <v>2773462</v>
      </c>
      <c r="L59" s="86">
        <v>241632263.78999999</v>
      </c>
      <c r="M59" s="86">
        <v>11015690</v>
      </c>
      <c r="N59" s="86">
        <v>177143245.59999999</v>
      </c>
      <c r="O59" s="87">
        <v>0.73</v>
      </c>
    </row>
    <row r="60" spans="1:15" x14ac:dyDescent="0.25">
      <c r="A60" s="84" t="s">
        <v>361</v>
      </c>
      <c r="B60" s="84" t="s">
        <v>780</v>
      </c>
      <c r="C60" s="85" t="s">
        <v>1480</v>
      </c>
      <c r="D60" s="85" t="s">
        <v>1481</v>
      </c>
      <c r="E60" s="86">
        <v>2164306994</v>
      </c>
      <c r="F60" s="86">
        <v>0</v>
      </c>
      <c r="G60" s="86">
        <v>-781039756</v>
      </c>
      <c r="H60" s="86">
        <v>1383267238</v>
      </c>
      <c r="I60" s="86">
        <v>0</v>
      </c>
      <c r="J60" s="86">
        <v>1383267238</v>
      </c>
      <c r="K60" s="86">
        <v>0</v>
      </c>
      <c r="L60" s="86">
        <v>1383267238</v>
      </c>
      <c r="M60" s="86">
        <v>5800000</v>
      </c>
      <c r="N60" s="86">
        <v>1070746155</v>
      </c>
      <c r="O60" s="87">
        <v>0.77</v>
      </c>
    </row>
    <row r="61" spans="1:15" x14ac:dyDescent="0.25">
      <c r="A61" s="84" t="s">
        <v>361</v>
      </c>
      <c r="B61" s="84" t="s">
        <v>783</v>
      </c>
      <c r="C61" s="85" t="s">
        <v>1482</v>
      </c>
      <c r="D61" s="85" t="s">
        <v>1483</v>
      </c>
      <c r="E61" s="86">
        <v>139693844099</v>
      </c>
      <c r="F61" s="86">
        <v>0</v>
      </c>
      <c r="G61" s="86">
        <v>979142415</v>
      </c>
      <c r="H61" s="86">
        <v>140672986514</v>
      </c>
      <c r="I61" s="86">
        <v>0</v>
      </c>
      <c r="J61" s="86">
        <v>140672986514</v>
      </c>
      <c r="K61" s="86">
        <v>10743411338.76</v>
      </c>
      <c r="L61" s="86">
        <v>137507365462.25</v>
      </c>
      <c r="M61" s="86">
        <v>10515173401.82</v>
      </c>
      <c r="N61" s="86">
        <v>94481631064.330002</v>
      </c>
      <c r="O61" s="87">
        <v>0.69</v>
      </c>
    </row>
    <row r="62" spans="1:15" x14ac:dyDescent="0.25">
      <c r="A62" s="84" t="s">
        <v>361</v>
      </c>
      <c r="B62" s="84" t="s">
        <v>786</v>
      </c>
      <c r="C62" s="85" t="s">
        <v>1484</v>
      </c>
      <c r="D62" s="85" t="s">
        <v>989</v>
      </c>
      <c r="E62" s="86">
        <v>2649954197</v>
      </c>
      <c r="F62" s="86">
        <v>56466871</v>
      </c>
      <c r="G62" s="86">
        <v>-142606548</v>
      </c>
      <c r="H62" s="86">
        <v>2507347649</v>
      </c>
      <c r="I62" s="86">
        <v>0</v>
      </c>
      <c r="J62" s="86">
        <v>2507347649</v>
      </c>
      <c r="K62" s="86">
        <v>163322842</v>
      </c>
      <c r="L62" s="86">
        <v>2427671702.98</v>
      </c>
      <c r="M62" s="86">
        <v>173224232.16</v>
      </c>
      <c r="N62" s="86">
        <v>1789511018.95</v>
      </c>
      <c r="O62" s="87">
        <v>0.74</v>
      </c>
    </row>
    <row r="63" spans="1:15" x14ac:dyDescent="0.25">
      <c r="A63" s="84" t="s">
        <v>361</v>
      </c>
      <c r="B63" s="84" t="s">
        <v>1485</v>
      </c>
      <c r="C63" s="85" t="s">
        <v>1486</v>
      </c>
      <c r="D63" s="85" t="s">
        <v>991</v>
      </c>
      <c r="E63" s="86">
        <v>2649954197</v>
      </c>
      <c r="F63" s="86">
        <v>56466871</v>
      </c>
      <c r="G63" s="86">
        <v>-142606548</v>
      </c>
      <c r="H63" s="86">
        <v>2507347649</v>
      </c>
      <c r="I63" s="86">
        <v>0</v>
      </c>
      <c r="J63" s="86">
        <v>2507347649</v>
      </c>
      <c r="K63" s="86">
        <v>163322842</v>
      </c>
      <c r="L63" s="86">
        <v>2427671702.98</v>
      </c>
      <c r="M63" s="86">
        <v>173224232.16</v>
      </c>
      <c r="N63" s="86">
        <v>1789511018.95</v>
      </c>
      <c r="O63" s="87">
        <v>0.74</v>
      </c>
    </row>
    <row r="64" spans="1:15" x14ac:dyDescent="0.25">
      <c r="A64" s="84" t="s">
        <v>361</v>
      </c>
      <c r="B64" s="84" t="s">
        <v>1487</v>
      </c>
      <c r="C64" s="85" t="s">
        <v>1488</v>
      </c>
      <c r="D64" s="85" t="s">
        <v>1489</v>
      </c>
      <c r="E64" s="86">
        <v>0</v>
      </c>
      <c r="F64" s="86">
        <v>-24234836.16</v>
      </c>
      <c r="G64" s="86">
        <v>722231598.84000003</v>
      </c>
      <c r="H64" s="86">
        <v>722231598.84000003</v>
      </c>
      <c r="I64" s="86">
        <v>0</v>
      </c>
      <c r="J64" s="86">
        <v>722231598.84000003</v>
      </c>
      <c r="K64" s="86">
        <v>16000000</v>
      </c>
      <c r="L64" s="86">
        <v>676298228</v>
      </c>
      <c r="M64" s="86">
        <v>0</v>
      </c>
      <c r="N64" s="86">
        <v>180699428</v>
      </c>
      <c r="O64" s="87">
        <v>0.27</v>
      </c>
    </row>
    <row r="65" spans="1:15" x14ac:dyDescent="0.25">
      <c r="A65" s="84" t="s">
        <v>361</v>
      </c>
      <c r="B65" s="84" t="s">
        <v>1490</v>
      </c>
      <c r="C65" s="85" t="s">
        <v>1491</v>
      </c>
      <c r="D65" s="85" t="s">
        <v>1492</v>
      </c>
      <c r="E65" s="86">
        <v>0</v>
      </c>
      <c r="F65" s="86">
        <v>0</v>
      </c>
      <c r="G65" s="86">
        <v>20000000</v>
      </c>
      <c r="H65" s="86">
        <v>20000000</v>
      </c>
      <c r="I65" s="86">
        <v>0</v>
      </c>
      <c r="J65" s="86">
        <v>20000000</v>
      </c>
      <c r="K65" s="86">
        <v>0</v>
      </c>
      <c r="L65" s="86">
        <v>4531111</v>
      </c>
      <c r="M65" s="86">
        <v>0</v>
      </c>
      <c r="N65" s="86">
        <v>4531111</v>
      </c>
      <c r="O65" s="87">
        <v>1</v>
      </c>
    </row>
    <row r="66" spans="1:15" x14ac:dyDescent="0.25">
      <c r="A66" s="84" t="s">
        <v>361</v>
      </c>
      <c r="B66" s="84" t="s">
        <v>1493</v>
      </c>
      <c r="C66" s="85" t="s">
        <v>1494</v>
      </c>
      <c r="D66" s="85" t="s">
        <v>1495</v>
      </c>
      <c r="E66" s="86">
        <v>0</v>
      </c>
      <c r="F66" s="86">
        <v>-24234836.16</v>
      </c>
      <c r="G66" s="86">
        <v>643885163.84000003</v>
      </c>
      <c r="H66" s="86">
        <v>643885163.84000003</v>
      </c>
      <c r="I66" s="86">
        <v>0</v>
      </c>
      <c r="J66" s="86">
        <v>643885163.84000003</v>
      </c>
      <c r="K66" s="86">
        <v>16000000</v>
      </c>
      <c r="L66" s="86">
        <v>622749600</v>
      </c>
      <c r="M66" s="86">
        <v>0</v>
      </c>
      <c r="N66" s="86">
        <v>127150800</v>
      </c>
      <c r="O66" s="87">
        <v>0.2</v>
      </c>
    </row>
    <row r="67" spans="1:15" x14ac:dyDescent="0.25">
      <c r="A67" s="84" t="s">
        <v>361</v>
      </c>
      <c r="B67" s="84" t="s">
        <v>1496</v>
      </c>
      <c r="C67" s="85" t="s">
        <v>1497</v>
      </c>
      <c r="D67" s="85" t="s">
        <v>758</v>
      </c>
      <c r="E67" s="86">
        <v>0</v>
      </c>
      <c r="F67" s="86">
        <v>0</v>
      </c>
      <c r="G67" s="86">
        <v>58346435</v>
      </c>
      <c r="H67" s="86">
        <v>58346435</v>
      </c>
      <c r="I67" s="86">
        <v>0</v>
      </c>
      <c r="J67" s="86">
        <v>58346435</v>
      </c>
      <c r="K67" s="86">
        <v>0</v>
      </c>
      <c r="L67" s="86">
        <v>49017517</v>
      </c>
      <c r="M67" s="86">
        <v>0</v>
      </c>
      <c r="N67" s="86">
        <v>49017517</v>
      </c>
      <c r="O67" s="87">
        <v>1</v>
      </c>
    </row>
    <row r="68" spans="1:15" x14ac:dyDescent="0.25">
      <c r="A68" s="84" t="s">
        <v>361</v>
      </c>
      <c r="B68" s="84" t="s">
        <v>1498</v>
      </c>
      <c r="C68" s="85" t="s">
        <v>1499</v>
      </c>
      <c r="D68" s="85" t="s">
        <v>1500</v>
      </c>
      <c r="E68" s="86">
        <v>2649954197</v>
      </c>
      <c r="F68" s="86">
        <v>80701707.159999996</v>
      </c>
      <c r="G68" s="86">
        <v>-864838146.84000003</v>
      </c>
      <c r="H68" s="86">
        <v>1785116050.1600001</v>
      </c>
      <c r="I68" s="86">
        <v>0</v>
      </c>
      <c r="J68" s="86">
        <v>1785116050.1600001</v>
      </c>
      <c r="K68" s="86">
        <v>147322842</v>
      </c>
      <c r="L68" s="86">
        <v>1751373474.98</v>
      </c>
      <c r="M68" s="86">
        <v>173224232.16</v>
      </c>
      <c r="N68" s="86">
        <v>1608811590.95</v>
      </c>
      <c r="O68" s="87">
        <v>0.92</v>
      </c>
    </row>
    <row r="69" spans="1:15" x14ac:dyDescent="0.25">
      <c r="A69" s="84" t="s">
        <v>361</v>
      </c>
      <c r="B69" s="84" t="s">
        <v>1501</v>
      </c>
      <c r="C69" s="85" t="s">
        <v>1502</v>
      </c>
      <c r="D69" s="85" t="s">
        <v>1492</v>
      </c>
      <c r="E69" s="86">
        <v>1105033463</v>
      </c>
      <c r="F69" s="86">
        <v>140425545</v>
      </c>
      <c r="G69" s="86">
        <v>393872526</v>
      </c>
      <c r="H69" s="86">
        <v>1498905989</v>
      </c>
      <c r="I69" s="86">
        <v>0</v>
      </c>
      <c r="J69" s="86">
        <v>1498905989</v>
      </c>
      <c r="K69" s="86">
        <v>147034815</v>
      </c>
      <c r="L69" s="86">
        <v>1497237909</v>
      </c>
      <c r="M69" s="86">
        <v>146779977</v>
      </c>
      <c r="N69" s="86">
        <v>1350575567</v>
      </c>
      <c r="O69" s="87">
        <v>0.9</v>
      </c>
    </row>
    <row r="70" spans="1:15" x14ac:dyDescent="0.25">
      <c r="A70" s="84" t="s">
        <v>361</v>
      </c>
      <c r="B70" s="84" t="s">
        <v>1503</v>
      </c>
      <c r="C70" s="85" t="s">
        <v>1504</v>
      </c>
      <c r="D70" s="85" t="s">
        <v>1505</v>
      </c>
      <c r="E70" s="86">
        <v>465900281</v>
      </c>
      <c r="F70" s="86">
        <v>0</v>
      </c>
      <c r="G70" s="86">
        <v>-465900281</v>
      </c>
      <c r="H70" s="86">
        <v>0</v>
      </c>
      <c r="I70" s="86">
        <v>0</v>
      </c>
      <c r="J70" s="86">
        <v>0</v>
      </c>
      <c r="K70" s="86">
        <v>0</v>
      </c>
      <c r="L70" s="86">
        <v>0</v>
      </c>
      <c r="M70" s="86">
        <v>0</v>
      </c>
      <c r="N70" s="86">
        <v>0</v>
      </c>
      <c r="O70" s="87">
        <v>0</v>
      </c>
    </row>
    <row r="71" spans="1:15" x14ac:dyDescent="0.25">
      <c r="A71" s="84" t="s">
        <v>361</v>
      </c>
      <c r="B71" s="84" t="s">
        <v>1506</v>
      </c>
      <c r="C71" s="85" t="s">
        <v>1507</v>
      </c>
      <c r="D71" s="85" t="s">
        <v>1495</v>
      </c>
      <c r="E71" s="86">
        <v>798002013</v>
      </c>
      <c r="F71" s="86">
        <v>-85880066</v>
      </c>
      <c r="G71" s="86">
        <v>-747948180</v>
      </c>
      <c r="H71" s="86">
        <v>50053833</v>
      </c>
      <c r="I71" s="86">
        <v>0</v>
      </c>
      <c r="J71" s="86">
        <v>50053833</v>
      </c>
      <c r="K71" s="86">
        <v>0</v>
      </c>
      <c r="L71" s="86">
        <v>50053833</v>
      </c>
      <c r="M71" s="86">
        <v>0</v>
      </c>
      <c r="N71" s="86">
        <v>30867750.789999999</v>
      </c>
      <c r="O71" s="87">
        <v>0.62</v>
      </c>
    </row>
    <row r="72" spans="1:15" x14ac:dyDescent="0.25">
      <c r="A72" s="84" t="s">
        <v>361</v>
      </c>
      <c r="B72" s="84" t="s">
        <v>1508</v>
      </c>
      <c r="C72" s="85" t="s">
        <v>1509</v>
      </c>
      <c r="D72" s="85" t="s">
        <v>146</v>
      </c>
      <c r="E72" s="86">
        <v>183997796</v>
      </c>
      <c r="F72" s="86">
        <v>0</v>
      </c>
      <c r="G72" s="86">
        <v>-183997796</v>
      </c>
      <c r="H72" s="86">
        <v>0</v>
      </c>
      <c r="I72" s="86">
        <v>0</v>
      </c>
      <c r="J72" s="86">
        <v>0</v>
      </c>
      <c r="K72" s="86">
        <v>0</v>
      </c>
      <c r="L72" s="86">
        <v>0</v>
      </c>
      <c r="M72" s="86">
        <v>0</v>
      </c>
      <c r="N72" s="86">
        <v>0</v>
      </c>
      <c r="O72" s="87">
        <v>0</v>
      </c>
    </row>
    <row r="73" spans="1:15" x14ac:dyDescent="0.25">
      <c r="A73" s="84" t="s">
        <v>361</v>
      </c>
      <c r="B73" s="84" t="s">
        <v>1510</v>
      </c>
      <c r="C73" s="85" t="s">
        <v>1511</v>
      </c>
      <c r="D73" s="85" t="s">
        <v>758</v>
      </c>
      <c r="E73" s="86">
        <v>97020644</v>
      </c>
      <c r="F73" s="86">
        <v>26156228.16</v>
      </c>
      <c r="G73" s="86">
        <v>139135584.16</v>
      </c>
      <c r="H73" s="86">
        <v>236156228.16</v>
      </c>
      <c r="I73" s="86">
        <v>0</v>
      </c>
      <c r="J73" s="86">
        <v>236156228.16</v>
      </c>
      <c r="K73" s="86">
        <v>288027</v>
      </c>
      <c r="L73" s="86">
        <v>204081732.97999999</v>
      </c>
      <c r="M73" s="86">
        <v>26444255.16</v>
      </c>
      <c r="N73" s="86">
        <v>227368273.16</v>
      </c>
      <c r="O73" s="87">
        <v>1.1100000000000001</v>
      </c>
    </row>
    <row r="74" spans="1:15" x14ac:dyDescent="0.25">
      <c r="A74" s="84" t="s">
        <v>361</v>
      </c>
      <c r="B74" s="84" t="s">
        <v>809</v>
      </c>
      <c r="C74" s="85" t="s">
        <v>1512</v>
      </c>
      <c r="D74" s="85" t="s">
        <v>995</v>
      </c>
      <c r="E74" s="86">
        <v>128427899245</v>
      </c>
      <c r="F74" s="86">
        <v>-56466871</v>
      </c>
      <c r="G74" s="86">
        <v>-6044950985</v>
      </c>
      <c r="H74" s="86">
        <v>122382948260</v>
      </c>
      <c r="I74" s="86">
        <v>0</v>
      </c>
      <c r="J74" s="86">
        <v>122382948260</v>
      </c>
      <c r="K74" s="86">
        <v>10580088496.76</v>
      </c>
      <c r="L74" s="86">
        <v>119324796487.27</v>
      </c>
      <c r="M74" s="86">
        <v>10303828759.66</v>
      </c>
      <c r="N74" s="86">
        <v>78858835423.460007</v>
      </c>
      <c r="O74" s="87">
        <v>0.66</v>
      </c>
    </row>
    <row r="75" spans="1:15" x14ac:dyDescent="0.25">
      <c r="A75" s="84" t="s">
        <v>361</v>
      </c>
      <c r="B75" s="84" t="s">
        <v>1513</v>
      </c>
      <c r="C75" s="85" t="s">
        <v>1514</v>
      </c>
      <c r="D75" s="85" t="s">
        <v>1515</v>
      </c>
      <c r="E75" s="86">
        <v>128427899245</v>
      </c>
      <c r="F75" s="86">
        <v>-56466871</v>
      </c>
      <c r="G75" s="86">
        <v>-6044950985</v>
      </c>
      <c r="H75" s="86">
        <v>122382948260</v>
      </c>
      <c r="I75" s="86">
        <v>0</v>
      </c>
      <c r="J75" s="86">
        <v>122382948260</v>
      </c>
      <c r="K75" s="86">
        <v>10580088496.76</v>
      </c>
      <c r="L75" s="86">
        <v>119324796487.27</v>
      </c>
      <c r="M75" s="86">
        <v>10303828759.66</v>
      </c>
      <c r="N75" s="86">
        <v>78858835423.460007</v>
      </c>
      <c r="O75" s="87">
        <v>0.66</v>
      </c>
    </row>
    <row r="76" spans="1:15" x14ac:dyDescent="0.25">
      <c r="A76" s="84" t="s">
        <v>361</v>
      </c>
      <c r="B76" s="84" t="s">
        <v>1516</v>
      </c>
      <c r="C76" s="85" t="s">
        <v>1517</v>
      </c>
      <c r="D76" s="85" t="s">
        <v>1518</v>
      </c>
      <c r="E76" s="86">
        <v>19176742169</v>
      </c>
      <c r="F76" s="86">
        <v>645718369.5</v>
      </c>
      <c r="G76" s="86">
        <v>6080136122.5</v>
      </c>
      <c r="H76" s="86">
        <v>25256878291.5</v>
      </c>
      <c r="I76" s="86">
        <v>0</v>
      </c>
      <c r="J76" s="86">
        <v>25256878291.5</v>
      </c>
      <c r="K76" s="86">
        <v>2210595376.8400002</v>
      </c>
      <c r="L76" s="86">
        <v>25198348922.560001</v>
      </c>
      <c r="M76" s="86">
        <v>2228197691.25</v>
      </c>
      <c r="N76" s="86">
        <v>19521574253.5</v>
      </c>
      <c r="O76" s="87">
        <v>0.77</v>
      </c>
    </row>
    <row r="77" spans="1:15" x14ac:dyDescent="0.25">
      <c r="A77" s="84" t="s">
        <v>361</v>
      </c>
      <c r="B77" s="84" t="s">
        <v>1519</v>
      </c>
      <c r="C77" s="85" t="s">
        <v>1520</v>
      </c>
      <c r="D77" s="85" t="s">
        <v>1492</v>
      </c>
      <c r="E77" s="86">
        <v>6928748427</v>
      </c>
      <c r="F77" s="86">
        <v>1020279208.16</v>
      </c>
      <c r="G77" s="86">
        <v>9049421623.1599998</v>
      </c>
      <c r="H77" s="86">
        <v>15978170050.16</v>
      </c>
      <c r="I77" s="86">
        <v>0</v>
      </c>
      <c r="J77" s="86">
        <v>15978170050.16</v>
      </c>
      <c r="K77" s="86">
        <v>1440503559</v>
      </c>
      <c r="L77" s="86">
        <v>15976768239</v>
      </c>
      <c r="M77" s="86">
        <v>1447861745</v>
      </c>
      <c r="N77" s="86">
        <v>14757126560.530001</v>
      </c>
      <c r="O77" s="87">
        <v>0.92</v>
      </c>
    </row>
    <row r="78" spans="1:15" x14ac:dyDescent="0.25">
      <c r="A78" s="84" t="s">
        <v>361</v>
      </c>
      <c r="B78" s="84" t="s">
        <v>1521</v>
      </c>
      <c r="C78" s="85" t="s">
        <v>1522</v>
      </c>
      <c r="D78" s="85" t="s">
        <v>1505</v>
      </c>
      <c r="E78" s="86">
        <v>2903458712</v>
      </c>
      <c r="F78" s="86">
        <v>-2490068.13</v>
      </c>
      <c r="G78" s="86">
        <v>-704325362.13</v>
      </c>
      <c r="H78" s="86">
        <v>2199133349.8699999</v>
      </c>
      <c r="I78" s="86">
        <v>0</v>
      </c>
      <c r="J78" s="86">
        <v>2199133349.8699999</v>
      </c>
      <c r="K78" s="86">
        <v>0</v>
      </c>
      <c r="L78" s="86">
        <v>2199133349.8699999</v>
      </c>
      <c r="M78" s="86">
        <v>214169129.13</v>
      </c>
      <c r="N78" s="86">
        <v>1130706344.28</v>
      </c>
      <c r="O78" s="87">
        <v>0.51</v>
      </c>
    </row>
    <row r="79" spans="1:15" x14ac:dyDescent="0.25">
      <c r="A79" s="84" t="s">
        <v>361</v>
      </c>
      <c r="B79" s="84" t="s">
        <v>1523</v>
      </c>
      <c r="C79" s="85" t="s">
        <v>1524</v>
      </c>
      <c r="D79" s="85" t="s">
        <v>1495</v>
      </c>
      <c r="E79" s="86">
        <v>4973094012</v>
      </c>
      <c r="F79" s="86">
        <v>-430791751.86000001</v>
      </c>
      <c r="G79" s="86">
        <v>-251885763.86000001</v>
      </c>
      <c r="H79" s="86">
        <v>4721208248.1400003</v>
      </c>
      <c r="I79" s="86">
        <v>0</v>
      </c>
      <c r="J79" s="86">
        <v>4721208248.1400003</v>
      </c>
      <c r="K79" s="86">
        <v>646713900</v>
      </c>
      <c r="L79" s="86">
        <v>4679968988.04</v>
      </c>
      <c r="M79" s="86">
        <v>417643626</v>
      </c>
      <c r="N79" s="86">
        <v>1895215340.76</v>
      </c>
      <c r="O79" s="87">
        <v>0.4</v>
      </c>
    </row>
    <row r="80" spans="1:15" x14ac:dyDescent="0.25">
      <c r="A80" s="84" t="s">
        <v>361</v>
      </c>
      <c r="B80" s="84" t="s">
        <v>1525</v>
      </c>
      <c r="C80" s="85" t="s">
        <v>1526</v>
      </c>
      <c r="D80" s="85" t="s">
        <v>146</v>
      </c>
      <c r="E80" s="86">
        <v>1146661694</v>
      </c>
      <c r="F80" s="86">
        <v>-46500493</v>
      </c>
      <c r="G80" s="86">
        <v>-368295849</v>
      </c>
      <c r="H80" s="86">
        <v>778365845</v>
      </c>
      <c r="I80" s="86">
        <v>0</v>
      </c>
      <c r="J80" s="86">
        <v>778365845</v>
      </c>
      <c r="K80" s="86">
        <v>6750000</v>
      </c>
      <c r="L80" s="86">
        <v>778365845</v>
      </c>
      <c r="M80" s="86">
        <v>24678820</v>
      </c>
      <c r="N80" s="86">
        <v>474992289.98000002</v>
      </c>
      <c r="O80" s="87">
        <v>0.61</v>
      </c>
    </row>
    <row r="81" spans="1:15" x14ac:dyDescent="0.25">
      <c r="A81" s="84" t="s">
        <v>361</v>
      </c>
      <c r="B81" s="84" t="s">
        <v>1527</v>
      </c>
      <c r="C81" s="85" t="s">
        <v>1528</v>
      </c>
      <c r="D81" s="85" t="s">
        <v>758</v>
      </c>
      <c r="E81" s="86">
        <v>604626023</v>
      </c>
      <c r="F81" s="86">
        <v>107749942</v>
      </c>
      <c r="G81" s="86">
        <v>677749942</v>
      </c>
      <c r="H81" s="86">
        <v>1282375965</v>
      </c>
      <c r="I81" s="86">
        <v>0</v>
      </c>
      <c r="J81" s="86">
        <v>1282375965</v>
      </c>
      <c r="K81" s="86">
        <v>116627917.84</v>
      </c>
      <c r="L81" s="86">
        <v>1266487667.3199999</v>
      </c>
      <c r="M81" s="86">
        <v>123844371.12</v>
      </c>
      <c r="N81" s="86">
        <v>1176533717.95</v>
      </c>
      <c r="O81" s="87">
        <v>0.93</v>
      </c>
    </row>
    <row r="82" spans="1:15" x14ac:dyDescent="0.25">
      <c r="A82" s="84" t="s">
        <v>361</v>
      </c>
      <c r="B82" s="84" t="s">
        <v>1529</v>
      </c>
      <c r="C82" s="85" t="s">
        <v>1530</v>
      </c>
      <c r="D82" s="85" t="s">
        <v>1531</v>
      </c>
      <c r="E82" s="86">
        <v>2620153301</v>
      </c>
      <c r="F82" s="86">
        <v>-2528467.67</v>
      </c>
      <c r="G82" s="86">
        <v>-2322528467.6700001</v>
      </c>
      <c r="H82" s="86">
        <v>297624833.32999998</v>
      </c>
      <c r="I82" s="86">
        <v>0</v>
      </c>
      <c r="J82" s="86">
        <v>297624833.32999998</v>
      </c>
      <c r="K82" s="86">
        <v>0</v>
      </c>
      <c r="L82" s="86">
        <v>297624833.32999998</v>
      </c>
      <c r="M82" s="86">
        <v>0</v>
      </c>
      <c r="N82" s="86">
        <v>87000000</v>
      </c>
      <c r="O82" s="87">
        <v>0.28999999999999998</v>
      </c>
    </row>
    <row r="83" spans="1:15" x14ac:dyDescent="0.25">
      <c r="A83" s="84" t="s">
        <v>361</v>
      </c>
      <c r="B83" s="84" t="s">
        <v>1532</v>
      </c>
      <c r="C83" s="85" t="s">
        <v>1533</v>
      </c>
      <c r="D83" s="85" t="s">
        <v>1534</v>
      </c>
      <c r="E83" s="86">
        <v>62848129687</v>
      </c>
      <c r="F83" s="86">
        <v>2969838428.5999999</v>
      </c>
      <c r="G83" s="86">
        <v>-1534372859.4000001</v>
      </c>
      <c r="H83" s="86">
        <v>61313756827.599998</v>
      </c>
      <c r="I83" s="86">
        <v>0</v>
      </c>
      <c r="J83" s="86">
        <v>61313756827.599998</v>
      </c>
      <c r="K83" s="86">
        <v>4915371684.3199997</v>
      </c>
      <c r="L83" s="86">
        <v>60790199297.139999</v>
      </c>
      <c r="M83" s="86">
        <v>4875602492.8900003</v>
      </c>
      <c r="N83" s="86">
        <v>43712984152.400002</v>
      </c>
      <c r="O83" s="87">
        <v>0.72</v>
      </c>
    </row>
    <row r="84" spans="1:15" x14ac:dyDescent="0.25">
      <c r="A84" s="84" t="s">
        <v>361</v>
      </c>
      <c r="B84" s="84" t="s">
        <v>1535</v>
      </c>
      <c r="C84" s="85" t="s">
        <v>1536</v>
      </c>
      <c r="D84" s="85" t="s">
        <v>1492</v>
      </c>
      <c r="E84" s="86">
        <v>22619013105</v>
      </c>
      <c r="F84" s="86">
        <v>2649232050.77</v>
      </c>
      <c r="G84" s="86">
        <v>6443232050.7700005</v>
      </c>
      <c r="H84" s="86">
        <v>29062245155.77</v>
      </c>
      <c r="I84" s="86">
        <v>0</v>
      </c>
      <c r="J84" s="86">
        <v>29062245155.77</v>
      </c>
      <c r="K84" s="86">
        <v>2775624758</v>
      </c>
      <c r="L84" s="86">
        <v>29045340381.5</v>
      </c>
      <c r="M84" s="86">
        <v>2853704814</v>
      </c>
      <c r="N84" s="86">
        <v>27220471421.869999</v>
      </c>
      <c r="O84" s="87">
        <v>0.94</v>
      </c>
    </row>
    <row r="85" spans="1:15" x14ac:dyDescent="0.25">
      <c r="A85" s="84" t="s">
        <v>361</v>
      </c>
      <c r="B85" s="84" t="s">
        <v>1537</v>
      </c>
      <c r="C85" s="85" t="s">
        <v>1538</v>
      </c>
      <c r="D85" s="85" t="s">
        <v>1505</v>
      </c>
      <c r="E85" s="86">
        <v>9536547902</v>
      </c>
      <c r="F85" s="86">
        <v>-369596.72</v>
      </c>
      <c r="G85" s="86">
        <v>147630403.28</v>
      </c>
      <c r="H85" s="86">
        <v>9684178305.2800007</v>
      </c>
      <c r="I85" s="86">
        <v>0</v>
      </c>
      <c r="J85" s="86">
        <v>9684178305.2800007</v>
      </c>
      <c r="K85" s="86">
        <v>0</v>
      </c>
      <c r="L85" s="86">
        <v>9684178305.2800007</v>
      </c>
      <c r="M85" s="86">
        <v>848212859.50999999</v>
      </c>
      <c r="N85" s="86">
        <v>4932578936.75</v>
      </c>
      <c r="O85" s="87">
        <v>0.51</v>
      </c>
    </row>
    <row r="86" spans="1:15" x14ac:dyDescent="0.25">
      <c r="A86" s="84" t="s">
        <v>361</v>
      </c>
      <c r="B86" s="84" t="s">
        <v>1539</v>
      </c>
      <c r="C86" s="85" t="s">
        <v>1540</v>
      </c>
      <c r="D86" s="85" t="s">
        <v>1495</v>
      </c>
      <c r="E86" s="86">
        <v>16334363242</v>
      </c>
      <c r="F86" s="86">
        <v>74052118.239999995</v>
      </c>
      <c r="G86" s="86">
        <v>-3164410544.7600002</v>
      </c>
      <c r="H86" s="86">
        <v>13169952697.24</v>
      </c>
      <c r="I86" s="86">
        <v>0</v>
      </c>
      <c r="J86" s="86">
        <v>13169952697.24</v>
      </c>
      <c r="K86" s="86">
        <v>1536365000</v>
      </c>
      <c r="L86" s="86">
        <v>12852444720.040001</v>
      </c>
      <c r="M86" s="86">
        <v>522418718.19999999</v>
      </c>
      <c r="N86" s="86">
        <v>6457194474.1700001</v>
      </c>
      <c r="O86" s="87">
        <v>0.5</v>
      </c>
    </row>
    <row r="87" spans="1:15" x14ac:dyDescent="0.25">
      <c r="A87" s="84" t="s">
        <v>361</v>
      </c>
      <c r="B87" s="84" t="s">
        <v>1541</v>
      </c>
      <c r="C87" s="85" t="s">
        <v>1542</v>
      </c>
      <c r="D87" s="85" t="s">
        <v>146</v>
      </c>
      <c r="E87" s="86">
        <v>3766264740</v>
      </c>
      <c r="F87" s="86">
        <v>-12000000</v>
      </c>
      <c r="G87" s="86">
        <v>1463000000</v>
      </c>
      <c r="H87" s="86">
        <v>5229264740</v>
      </c>
      <c r="I87" s="86">
        <v>0</v>
      </c>
      <c r="J87" s="86">
        <v>5229264740</v>
      </c>
      <c r="K87" s="86">
        <v>265390000</v>
      </c>
      <c r="L87" s="86">
        <v>5053262024</v>
      </c>
      <c r="M87" s="86">
        <v>284765586</v>
      </c>
      <c r="N87" s="86">
        <v>1385296743.5599999</v>
      </c>
      <c r="O87" s="87">
        <v>0.27</v>
      </c>
    </row>
    <row r="88" spans="1:15" x14ac:dyDescent="0.25">
      <c r="A88" s="84" t="s">
        <v>361</v>
      </c>
      <c r="B88" s="84" t="s">
        <v>1543</v>
      </c>
      <c r="C88" s="85" t="s">
        <v>1544</v>
      </c>
      <c r="D88" s="85" t="s">
        <v>758</v>
      </c>
      <c r="E88" s="86">
        <v>1985922860</v>
      </c>
      <c r="F88" s="86">
        <v>338818235.98000002</v>
      </c>
      <c r="G88" s="86">
        <v>1993866235.98</v>
      </c>
      <c r="H88" s="86">
        <v>3979789095.98</v>
      </c>
      <c r="I88" s="86">
        <v>0</v>
      </c>
      <c r="J88" s="86">
        <v>3979789095.98</v>
      </c>
      <c r="K88" s="86">
        <v>337991926.31999999</v>
      </c>
      <c r="L88" s="86">
        <v>3966647032.9899998</v>
      </c>
      <c r="M88" s="86">
        <v>366500515.18000001</v>
      </c>
      <c r="N88" s="86">
        <v>3717442576.0500002</v>
      </c>
      <c r="O88" s="87">
        <v>0.94</v>
      </c>
    </row>
    <row r="89" spans="1:15" x14ac:dyDescent="0.25">
      <c r="A89" s="84" t="s">
        <v>361</v>
      </c>
      <c r="B89" s="84" t="s">
        <v>1545</v>
      </c>
      <c r="C89" s="85" t="s">
        <v>1546</v>
      </c>
      <c r="D89" s="85" t="s">
        <v>1531</v>
      </c>
      <c r="E89" s="86">
        <v>8606017838</v>
      </c>
      <c r="F89" s="86">
        <v>-79894379.670000002</v>
      </c>
      <c r="G89" s="86">
        <v>-8417691004.6700001</v>
      </c>
      <c r="H89" s="86">
        <v>188326833.33000001</v>
      </c>
      <c r="I89" s="86">
        <v>0</v>
      </c>
      <c r="J89" s="86">
        <v>188326833.33000001</v>
      </c>
      <c r="K89" s="86">
        <v>0</v>
      </c>
      <c r="L89" s="86">
        <v>188326833.33000001</v>
      </c>
      <c r="M89" s="86">
        <v>0</v>
      </c>
      <c r="N89" s="86">
        <v>0</v>
      </c>
      <c r="O89" s="87">
        <v>0</v>
      </c>
    </row>
    <row r="90" spans="1:15" x14ac:dyDescent="0.25">
      <c r="A90" s="84" t="s">
        <v>361</v>
      </c>
      <c r="B90" s="84" t="s">
        <v>1547</v>
      </c>
      <c r="C90" s="85" t="s">
        <v>1548</v>
      </c>
      <c r="D90" s="85" t="s">
        <v>1549</v>
      </c>
      <c r="E90" s="86">
        <v>9119236582</v>
      </c>
      <c r="F90" s="86">
        <v>-771211330.44000006</v>
      </c>
      <c r="G90" s="86">
        <v>-6163549804.4799995</v>
      </c>
      <c r="H90" s="86">
        <v>2955686777.52</v>
      </c>
      <c r="I90" s="86">
        <v>0</v>
      </c>
      <c r="J90" s="86">
        <v>2955686777.52</v>
      </c>
      <c r="K90" s="86">
        <v>77803110.230000004</v>
      </c>
      <c r="L90" s="86">
        <v>2911605278.98</v>
      </c>
      <c r="M90" s="86">
        <v>136725239.53</v>
      </c>
      <c r="N90" s="86">
        <v>1635553155.3900001</v>
      </c>
      <c r="O90" s="87">
        <v>0.56000000000000005</v>
      </c>
    </row>
    <row r="91" spans="1:15" x14ac:dyDescent="0.25">
      <c r="A91" s="84" t="s">
        <v>361</v>
      </c>
      <c r="B91" s="84" t="s">
        <v>1550</v>
      </c>
      <c r="C91" s="85" t="s">
        <v>1551</v>
      </c>
      <c r="D91" s="85" t="s">
        <v>1492</v>
      </c>
      <c r="E91" s="86">
        <v>3282009071</v>
      </c>
      <c r="F91" s="86">
        <v>-1333504</v>
      </c>
      <c r="G91" s="86">
        <v>-2670333504</v>
      </c>
      <c r="H91" s="86">
        <v>611675567</v>
      </c>
      <c r="I91" s="86">
        <v>0</v>
      </c>
      <c r="J91" s="86">
        <v>611675567</v>
      </c>
      <c r="K91" s="86">
        <v>10967725</v>
      </c>
      <c r="L91" s="86">
        <v>602716319</v>
      </c>
      <c r="M91" s="86">
        <v>3821037</v>
      </c>
      <c r="N91" s="86">
        <v>215757620.59999999</v>
      </c>
      <c r="O91" s="87">
        <v>0.36</v>
      </c>
    </row>
    <row r="92" spans="1:15" x14ac:dyDescent="0.25">
      <c r="A92" s="84" t="s">
        <v>361</v>
      </c>
      <c r="B92" s="84" t="s">
        <v>1552</v>
      </c>
      <c r="C92" s="85" t="s">
        <v>1553</v>
      </c>
      <c r="D92" s="85" t="s">
        <v>1505</v>
      </c>
      <c r="E92" s="86">
        <v>1383748998</v>
      </c>
      <c r="F92" s="86">
        <v>0</v>
      </c>
      <c r="G92" s="86">
        <v>-609000000</v>
      </c>
      <c r="H92" s="86">
        <v>774748998</v>
      </c>
      <c r="I92" s="86">
        <v>0</v>
      </c>
      <c r="J92" s="86">
        <v>774748998</v>
      </c>
      <c r="K92" s="86">
        <v>0</v>
      </c>
      <c r="L92" s="86">
        <v>771042664.65999997</v>
      </c>
      <c r="M92" s="86">
        <v>68307530.870000005</v>
      </c>
      <c r="N92" s="86">
        <v>406384781.42000002</v>
      </c>
      <c r="O92" s="87">
        <v>0.53</v>
      </c>
    </row>
    <row r="93" spans="1:15" x14ac:dyDescent="0.25">
      <c r="A93" s="84" t="s">
        <v>361</v>
      </c>
      <c r="B93" s="84" t="s">
        <v>1554</v>
      </c>
      <c r="C93" s="85" t="s">
        <v>1555</v>
      </c>
      <c r="D93" s="85" t="s">
        <v>1495</v>
      </c>
      <c r="E93" s="86">
        <v>2370109080</v>
      </c>
      <c r="F93" s="86">
        <v>-57520267.5</v>
      </c>
      <c r="G93" s="86">
        <v>-1890371279.21</v>
      </c>
      <c r="H93" s="86">
        <v>479737800.79000002</v>
      </c>
      <c r="I93" s="86">
        <v>0</v>
      </c>
      <c r="J93" s="86">
        <v>479737800.79000002</v>
      </c>
      <c r="K93" s="86">
        <v>16500000</v>
      </c>
      <c r="L93" s="86">
        <v>451282885.60000002</v>
      </c>
      <c r="M93" s="86">
        <v>3709216</v>
      </c>
      <c r="N93" s="86">
        <v>239042748</v>
      </c>
      <c r="O93" s="87">
        <v>0.53</v>
      </c>
    </row>
    <row r="94" spans="1:15" x14ac:dyDescent="0.25">
      <c r="A94" s="84" t="s">
        <v>361</v>
      </c>
      <c r="B94" s="84" t="s">
        <v>1556</v>
      </c>
      <c r="C94" s="85" t="s">
        <v>1557</v>
      </c>
      <c r="D94" s="85" t="s">
        <v>146</v>
      </c>
      <c r="E94" s="86">
        <v>546483394</v>
      </c>
      <c r="F94" s="86">
        <v>-10788377</v>
      </c>
      <c r="G94" s="86">
        <v>-130288377</v>
      </c>
      <c r="H94" s="86">
        <v>416195017</v>
      </c>
      <c r="I94" s="86">
        <v>0</v>
      </c>
      <c r="J94" s="86">
        <v>416195017</v>
      </c>
      <c r="K94" s="86">
        <v>0</v>
      </c>
      <c r="L94" s="86">
        <v>416195017</v>
      </c>
      <c r="M94" s="86">
        <v>9623502</v>
      </c>
      <c r="N94" s="86">
        <v>212505120.71000001</v>
      </c>
      <c r="O94" s="87">
        <v>0.51</v>
      </c>
    </row>
    <row r="95" spans="1:15" x14ac:dyDescent="0.25">
      <c r="A95" s="84" t="s">
        <v>361</v>
      </c>
      <c r="B95" s="84" t="s">
        <v>1558</v>
      </c>
      <c r="C95" s="85" t="s">
        <v>1559</v>
      </c>
      <c r="D95" s="85" t="s">
        <v>758</v>
      </c>
      <c r="E95" s="86">
        <v>288156553</v>
      </c>
      <c r="F95" s="86">
        <v>38628920.060000002</v>
      </c>
      <c r="G95" s="86">
        <v>347628920.06</v>
      </c>
      <c r="H95" s="86">
        <v>635785473.05999994</v>
      </c>
      <c r="I95" s="86">
        <v>0</v>
      </c>
      <c r="J95" s="86">
        <v>635785473.05999994</v>
      </c>
      <c r="K95" s="86">
        <v>50335385.229999997</v>
      </c>
      <c r="L95" s="86">
        <v>632824471.38</v>
      </c>
      <c r="M95" s="86">
        <v>51263953.659999996</v>
      </c>
      <c r="N95" s="86">
        <v>524943796.66000003</v>
      </c>
      <c r="O95" s="87">
        <v>0.83</v>
      </c>
    </row>
    <row r="96" spans="1:15" x14ac:dyDescent="0.25">
      <c r="A96" s="84" t="s">
        <v>361</v>
      </c>
      <c r="B96" s="84" t="s">
        <v>1560</v>
      </c>
      <c r="C96" s="85" t="s">
        <v>1561</v>
      </c>
      <c r="D96" s="85" t="s">
        <v>1531</v>
      </c>
      <c r="E96" s="86">
        <v>1248729486</v>
      </c>
      <c r="F96" s="86">
        <v>-740198102</v>
      </c>
      <c r="G96" s="86">
        <v>-1211185564.3299999</v>
      </c>
      <c r="H96" s="86">
        <v>37543921.670000002</v>
      </c>
      <c r="I96" s="86">
        <v>0</v>
      </c>
      <c r="J96" s="86">
        <v>37543921.670000002</v>
      </c>
      <c r="K96" s="86">
        <v>0</v>
      </c>
      <c r="L96" s="86">
        <v>37543921.340000004</v>
      </c>
      <c r="M96" s="86">
        <v>0</v>
      </c>
      <c r="N96" s="86">
        <v>36919088</v>
      </c>
      <c r="O96" s="87">
        <v>0.98</v>
      </c>
    </row>
    <row r="97" spans="1:15" x14ac:dyDescent="0.25">
      <c r="A97" s="84" t="s">
        <v>361</v>
      </c>
      <c r="B97" s="84" t="s">
        <v>1562</v>
      </c>
      <c r="C97" s="85" t="s">
        <v>1563</v>
      </c>
      <c r="D97" s="85" t="s">
        <v>1564</v>
      </c>
      <c r="E97" s="86">
        <v>7717660586</v>
      </c>
      <c r="F97" s="86">
        <v>18454188.530000001</v>
      </c>
      <c r="G97" s="86">
        <v>1841022996.5699999</v>
      </c>
      <c r="H97" s="86">
        <v>9558683582.5699997</v>
      </c>
      <c r="I97" s="86">
        <v>0</v>
      </c>
      <c r="J97" s="86">
        <v>9558683582.5699997</v>
      </c>
      <c r="K97" s="86">
        <v>0</v>
      </c>
      <c r="L97" s="86">
        <v>9524346764.7399998</v>
      </c>
      <c r="M97" s="86">
        <v>838426002.45000005</v>
      </c>
      <c r="N97" s="86">
        <v>3570738267.4299998</v>
      </c>
      <c r="O97" s="87">
        <v>0.37</v>
      </c>
    </row>
    <row r="98" spans="1:15" x14ac:dyDescent="0.25">
      <c r="A98" s="84" t="s">
        <v>361</v>
      </c>
      <c r="B98" s="84" t="s">
        <v>1565</v>
      </c>
      <c r="C98" s="85" t="s">
        <v>1566</v>
      </c>
      <c r="D98" s="85" t="s">
        <v>1495</v>
      </c>
      <c r="E98" s="86">
        <v>6660853884</v>
      </c>
      <c r="F98" s="86">
        <v>18454188.530000001</v>
      </c>
      <c r="G98" s="86">
        <v>2897829698.5700002</v>
      </c>
      <c r="H98" s="86">
        <v>9558683582.5699997</v>
      </c>
      <c r="I98" s="86">
        <v>0</v>
      </c>
      <c r="J98" s="86">
        <v>9558683582.5699997</v>
      </c>
      <c r="K98" s="86">
        <v>0</v>
      </c>
      <c r="L98" s="86">
        <v>9524346764.7399998</v>
      </c>
      <c r="M98" s="86">
        <v>838426002.45000005</v>
      </c>
      <c r="N98" s="86">
        <v>3570738267.4299998</v>
      </c>
      <c r="O98" s="87">
        <v>0.37</v>
      </c>
    </row>
    <row r="99" spans="1:15" x14ac:dyDescent="0.25">
      <c r="A99" s="84" t="s">
        <v>361</v>
      </c>
      <c r="B99" s="84" t="s">
        <v>1567</v>
      </c>
      <c r="C99" s="85" t="s">
        <v>1568</v>
      </c>
      <c r="D99" s="85" t="s">
        <v>1531</v>
      </c>
      <c r="E99" s="86">
        <v>1056806702</v>
      </c>
      <c r="F99" s="86">
        <v>0</v>
      </c>
      <c r="G99" s="86">
        <v>-1056806702</v>
      </c>
      <c r="H99" s="86">
        <v>0</v>
      </c>
      <c r="I99" s="86">
        <v>0</v>
      </c>
      <c r="J99" s="86">
        <v>0</v>
      </c>
      <c r="K99" s="86">
        <v>0</v>
      </c>
      <c r="L99" s="86">
        <v>0</v>
      </c>
      <c r="M99" s="86">
        <v>0</v>
      </c>
      <c r="N99" s="86">
        <v>0</v>
      </c>
      <c r="O99" s="87">
        <v>0</v>
      </c>
    </row>
    <row r="100" spans="1:15" x14ac:dyDescent="0.25">
      <c r="A100" s="84" t="s">
        <v>361</v>
      </c>
      <c r="B100" s="84" t="s">
        <v>1569</v>
      </c>
      <c r="C100" s="85" t="s">
        <v>1570</v>
      </c>
      <c r="D100" s="85" t="s">
        <v>1571</v>
      </c>
      <c r="E100" s="86">
        <v>3419853308</v>
      </c>
      <c r="F100" s="86">
        <v>-13556837.82</v>
      </c>
      <c r="G100" s="86">
        <v>-687551169.82000005</v>
      </c>
      <c r="H100" s="86">
        <v>2732302138.1799998</v>
      </c>
      <c r="I100" s="86">
        <v>0</v>
      </c>
      <c r="J100" s="86">
        <v>2732302138.1799998</v>
      </c>
      <c r="K100" s="86">
        <v>0</v>
      </c>
      <c r="L100" s="86">
        <v>2719425831.4899998</v>
      </c>
      <c r="M100" s="86">
        <v>257020701.31999999</v>
      </c>
      <c r="N100" s="86">
        <v>915475773.64999998</v>
      </c>
      <c r="O100" s="87">
        <v>0.34</v>
      </c>
    </row>
    <row r="101" spans="1:15" x14ac:dyDescent="0.25">
      <c r="A101" s="84" t="s">
        <v>361</v>
      </c>
      <c r="B101" s="84" t="s">
        <v>1572</v>
      </c>
      <c r="C101" s="85" t="s">
        <v>1573</v>
      </c>
      <c r="D101" s="85" t="s">
        <v>1495</v>
      </c>
      <c r="E101" s="86">
        <v>2951560636</v>
      </c>
      <c r="F101" s="86">
        <v>-13556837.82</v>
      </c>
      <c r="G101" s="86">
        <v>-219258497.81999999</v>
      </c>
      <c r="H101" s="86">
        <v>2732302138.1799998</v>
      </c>
      <c r="I101" s="86">
        <v>0</v>
      </c>
      <c r="J101" s="86">
        <v>2732302138.1799998</v>
      </c>
      <c r="K101" s="86">
        <v>0</v>
      </c>
      <c r="L101" s="86">
        <v>2719425831.4899998</v>
      </c>
      <c r="M101" s="86">
        <v>257020701.31999999</v>
      </c>
      <c r="N101" s="86">
        <v>915475773.64999998</v>
      </c>
      <c r="O101" s="87">
        <v>0.34</v>
      </c>
    </row>
    <row r="102" spans="1:15" x14ac:dyDescent="0.25">
      <c r="A102" s="84" t="s">
        <v>361</v>
      </c>
      <c r="B102" s="84" t="s">
        <v>1574</v>
      </c>
      <c r="C102" s="85" t="s">
        <v>1575</v>
      </c>
      <c r="D102" s="85" t="s">
        <v>1531</v>
      </c>
      <c r="E102" s="86">
        <v>468292672</v>
      </c>
      <c r="F102" s="86">
        <v>0</v>
      </c>
      <c r="G102" s="86">
        <v>-468292672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>
        <v>0</v>
      </c>
      <c r="N102" s="86">
        <v>0</v>
      </c>
      <c r="O102" s="87">
        <v>0</v>
      </c>
    </row>
    <row r="103" spans="1:15" x14ac:dyDescent="0.25">
      <c r="A103" s="84" t="s">
        <v>361</v>
      </c>
      <c r="B103" s="84" t="s">
        <v>1576</v>
      </c>
      <c r="C103" s="85" t="s">
        <v>1577</v>
      </c>
      <c r="D103" s="85" t="s">
        <v>1578</v>
      </c>
      <c r="E103" s="86">
        <v>896822138</v>
      </c>
      <c r="F103" s="86">
        <v>-261605750.05000001</v>
      </c>
      <c r="G103" s="86">
        <v>-426605750.05000001</v>
      </c>
      <c r="H103" s="86">
        <v>470216387.94999999</v>
      </c>
      <c r="I103" s="86">
        <v>0</v>
      </c>
      <c r="J103" s="86">
        <v>470216387.94999999</v>
      </c>
      <c r="K103" s="86">
        <v>1333504</v>
      </c>
      <c r="L103" s="86">
        <v>430216387.94999999</v>
      </c>
      <c r="M103" s="86">
        <v>46279546</v>
      </c>
      <c r="N103" s="86">
        <v>386557647.87</v>
      </c>
      <c r="O103" s="87">
        <v>0.9</v>
      </c>
    </row>
    <row r="104" spans="1:15" x14ac:dyDescent="0.25">
      <c r="A104" s="84" t="s">
        <v>361</v>
      </c>
      <c r="B104" s="84" t="s">
        <v>1579</v>
      </c>
      <c r="C104" s="85" t="s">
        <v>1580</v>
      </c>
      <c r="D104" s="85" t="s">
        <v>1492</v>
      </c>
      <c r="E104" s="86">
        <v>373975699</v>
      </c>
      <c r="F104" s="86">
        <v>-181725699</v>
      </c>
      <c r="G104" s="86">
        <v>-373975699</v>
      </c>
      <c r="H104" s="86">
        <v>0</v>
      </c>
      <c r="I104" s="86">
        <v>0</v>
      </c>
      <c r="J104" s="86">
        <v>0</v>
      </c>
      <c r="K104" s="86">
        <v>0</v>
      </c>
      <c r="L104" s="86">
        <v>0</v>
      </c>
      <c r="M104" s="86">
        <v>0</v>
      </c>
      <c r="N104" s="86">
        <v>0</v>
      </c>
      <c r="O104" s="87">
        <v>0</v>
      </c>
    </row>
    <row r="105" spans="1:15" x14ac:dyDescent="0.25">
      <c r="A105" s="84" t="s">
        <v>361</v>
      </c>
      <c r="B105" s="84" t="s">
        <v>1581</v>
      </c>
      <c r="C105" s="85" t="s">
        <v>1582</v>
      </c>
      <c r="D105" s="85" t="s">
        <v>1505</v>
      </c>
      <c r="E105" s="86">
        <v>157674305</v>
      </c>
      <c r="F105" s="86">
        <v>-20599505</v>
      </c>
      <c r="G105" s="86">
        <v>-70599505</v>
      </c>
      <c r="H105" s="86">
        <v>87074800</v>
      </c>
      <c r="I105" s="86">
        <v>0</v>
      </c>
      <c r="J105" s="86">
        <v>87074800</v>
      </c>
      <c r="K105" s="86">
        <v>0</v>
      </c>
      <c r="L105" s="86">
        <v>87074800</v>
      </c>
      <c r="M105" s="86">
        <v>0</v>
      </c>
      <c r="N105" s="86">
        <v>87074800</v>
      </c>
      <c r="O105" s="87">
        <v>1</v>
      </c>
    </row>
    <row r="106" spans="1:15" x14ac:dyDescent="0.25">
      <c r="A106" s="84" t="s">
        <v>361</v>
      </c>
      <c r="B106" s="84" t="s">
        <v>1583</v>
      </c>
      <c r="C106" s="85" t="s">
        <v>1584</v>
      </c>
      <c r="D106" s="85" t="s">
        <v>1495</v>
      </c>
      <c r="E106" s="86">
        <v>270067261</v>
      </c>
      <c r="F106" s="86">
        <v>-31991309</v>
      </c>
      <c r="G106" s="86">
        <v>71008691</v>
      </c>
      <c r="H106" s="86">
        <v>341075952</v>
      </c>
      <c r="I106" s="86">
        <v>0</v>
      </c>
      <c r="J106" s="86">
        <v>341075952</v>
      </c>
      <c r="K106" s="86">
        <v>0</v>
      </c>
      <c r="L106" s="86">
        <v>321075952</v>
      </c>
      <c r="M106" s="86">
        <v>44611962</v>
      </c>
      <c r="N106" s="86">
        <v>287422962</v>
      </c>
      <c r="O106" s="87">
        <v>0.9</v>
      </c>
    </row>
    <row r="107" spans="1:15" x14ac:dyDescent="0.25">
      <c r="A107" s="84" t="s">
        <v>361</v>
      </c>
      <c r="B107" s="84" t="s">
        <v>1585</v>
      </c>
      <c r="C107" s="85" t="s">
        <v>1586</v>
      </c>
      <c r="D107" s="85" t="s">
        <v>146</v>
      </c>
      <c r="E107" s="86">
        <v>62270245</v>
      </c>
      <c r="F107" s="86">
        <v>-4599545</v>
      </c>
      <c r="G107" s="86">
        <v>-57599545</v>
      </c>
      <c r="H107" s="86">
        <v>4670700</v>
      </c>
      <c r="I107" s="86">
        <v>0</v>
      </c>
      <c r="J107" s="86">
        <v>4670700</v>
      </c>
      <c r="K107" s="86">
        <v>0</v>
      </c>
      <c r="L107" s="86">
        <v>4670700</v>
      </c>
      <c r="M107" s="86">
        <v>0</v>
      </c>
      <c r="N107" s="86">
        <v>2833250.43</v>
      </c>
      <c r="O107" s="87">
        <v>0.61</v>
      </c>
    </row>
    <row r="108" spans="1:15" x14ac:dyDescent="0.25">
      <c r="A108" s="84" t="s">
        <v>361</v>
      </c>
      <c r="B108" s="84" t="s">
        <v>1587</v>
      </c>
      <c r="C108" s="85" t="s">
        <v>1588</v>
      </c>
      <c r="D108" s="85" t="s">
        <v>758</v>
      </c>
      <c r="E108" s="86">
        <v>32834628</v>
      </c>
      <c r="F108" s="86">
        <v>-22689692.050000001</v>
      </c>
      <c r="G108" s="86">
        <v>-22689692.050000001</v>
      </c>
      <c r="H108" s="86">
        <v>10144935.949999999</v>
      </c>
      <c r="I108" s="86">
        <v>0</v>
      </c>
      <c r="J108" s="86">
        <v>10144935.949999999</v>
      </c>
      <c r="K108" s="86">
        <v>1333504</v>
      </c>
      <c r="L108" s="86">
        <v>10144935.949999999</v>
      </c>
      <c r="M108" s="86">
        <v>1667584</v>
      </c>
      <c r="N108" s="86">
        <v>9226635.4399999995</v>
      </c>
      <c r="O108" s="87">
        <v>0.91</v>
      </c>
    </row>
    <row r="109" spans="1:15" x14ac:dyDescent="0.25">
      <c r="A109" s="84" t="s">
        <v>361</v>
      </c>
      <c r="B109" s="84" t="s">
        <v>1589</v>
      </c>
      <c r="C109" s="85" t="s">
        <v>1590</v>
      </c>
      <c r="D109" s="85" t="s">
        <v>1591</v>
      </c>
      <c r="E109" s="86">
        <v>0</v>
      </c>
      <c r="F109" s="86">
        <v>0</v>
      </c>
      <c r="G109" s="86">
        <v>27250000</v>
      </c>
      <c r="H109" s="86">
        <v>27250000</v>
      </c>
      <c r="I109" s="86">
        <v>0</v>
      </c>
      <c r="J109" s="86">
        <v>27250000</v>
      </c>
      <c r="K109" s="86">
        <v>0</v>
      </c>
      <c r="L109" s="86">
        <v>7250000</v>
      </c>
      <c r="M109" s="86">
        <v>0</v>
      </c>
      <c r="N109" s="86">
        <v>0</v>
      </c>
      <c r="O109" s="87">
        <v>0</v>
      </c>
    </row>
    <row r="110" spans="1:15" x14ac:dyDescent="0.25">
      <c r="A110" s="84" t="s">
        <v>361</v>
      </c>
      <c r="B110" s="84" t="s">
        <v>1592</v>
      </c>
      <c r="C110" s="85" t="s">
        <v>1593</v>
      </c>
      <c r="D110" s="85" t="s">
        <v>1594</v>
      </c>
      <c r="E110" s="86">
        <v>409975835</v>
      </c>
      <c r="F110" s="86">
        <v>-114482795.03</v>
      </c>
      <c r="G110" s="86">
        <v>-314482795.02999997</v>
      </c>
      <c r="H110" s="86">
        <v>95493039.969999999</v>
      </c>
      <c r="I110" s="86">
        <v>0</v>
      </c>
      <c r="J110" s="86">
        <v>95493039.969999999</v>
      </c>
      <c r="K110" s="86">
        <v>0</v>
      </c>
      <c r="L110" s="86">
        <v>95493039.969999999</v>
      </c>
      <c r="M110" s="86">
        <v>334080</v>
      </c>
      <c r="N110" s="86">
        <v>88169650.620000005</v>
      </c>
      <c r="O110" s="87">
        <v>0.92</v>
      </c>
    </row>
    <row r="111" spans="1:15" x14ac:dyDescent="0.25">
      <c r="A111" s="84" t="s">
        <v>361</v>
      </c>
      <c r="B111" s="84" t="s">
        <v>1595</v>
      </c>
      <c r="C111" s="85" t="s">
        <v>1596</v>
      </c>
      <c r="D111" s="85" t="s">
        <v>1492</v>
      </c>
      <c r="E111" s="86">
        <v>170960320</v>
      </c>
      <c r="F111" s="86">
        <v>-69359181</v>
      </c>
      <c r="G111" s="86">
        <v>-169359181</v>
      </c>
      <c r="H111" s="86">
        <v>1601139</v>
      </c>
      <c r="I111" s="86">
        <v>0</v>
      </c>
      <c r="J111" s="86">
        <v>1601139</v>
      </c>
      <c r="K111" s="86">
        <v>0</v>
      </c>
      <c r="L111" s="86">
        <v>1601139</v>
      </c>
      <c r="M111" s="86">
        <v>0</v>
      </c>
      <c r="N111" s="86">
        <v>1601139</v>
      </c>
      <c r="O111" s="87">
        <v>1</v>
      </c>
    </row>
    <row r="112" spans="1:15" x14ac:dyDescent="0.25">
      <c r="A112" s="84" t="s">
        <v>361</v>
      </c>
      <c r="B112" s="84" t="s">
        <v>1597</v>
      </c>
      <c r="C112" s="85" t="s">
        <v>1598</v>
      </c>
      <c r="D112" s="85" t="s">
        <v>1505</v>
      </c>
      <c r="E112" s="86">
        <v>72079682</v>
      </c>
      <c r="F112" s="86">
        <v>-2504882</v>
      </c>
      <c r="G112" s="86">
        <v>6495118</v>
      </c>
      <c r="H112" s="86">
        <v>78574800</v>
      </c>
      <c r="I112" s="86">
        <v>0</v>
      </c>
      <c r="J112" s="86">
        <v>78574800</v>
      </c>
      <c r="K112" s="86">
        <v>0</v>
      </c>
      <c r="L112" s="86">
        <v>78574800</v>
      </c>
      <c r="M112" s="86">
        <v>0</v>
      </c>
      <c r="N112" s="86">
        <v>78574800</v>
      </c>
      <c r="O112" s="87">
        <v>1</v>
      </c>
    </row>
    <row r="113" spans="1:15" x14ac:dyDescent="0.25">
      <c r="A113" s="84" t="s">
        <v>361</v>
      </c>
      <c r="B113" s="84" t="s">
        <v>1599</v>
      </c>
      <c r="C113" s="85" t="s">
        <v>1600</v>
      </c>
      <c r="D113" s="85" t="s">
        <v>1495</v>
      </c>
      <c r="E113" s="86">
        <v>123459319</v>
      </c>
      <c r="F113" s="86">
        <v>-17392011</v>
      </c>
      <c r="G113" s="86">
        <v>-117392011</v>
      </c>
      <c r="H113" s="86">
        <v>6067308</v>
      </c>
      <c r="I113" s="86">
        <v>0</v>
      </c>
      <c r="J113" s="86">
        <v>6067308</v>
      </c>
      <c r="K113" s="86">
        <v>0</v>
      </c>
      <c r="L113" s="86">
        <v>6067308</v>
      </c>
      <c r="M113" s="86">
        <v>0</v>
      </c>
      <c r="N113" s="86">
        <v>0</v>
      </c>
      <c r="O113" s="87">
        <v>0</v>
      </c>
    </row>
    <row r="114" spans="1:15" x14ac:dyDescent="0.25">
      <c r="A114" s="84" t="s">
        <v>361</v>
      </c>
      <c r="B114" s="84" t="s">
        <v>1601</v>
      </c>
      <c r="C114" s="85" t="s">
        <v>1602</v>
      </c>
      <c r="D114" s="85" t="s">
        <v>146</v>
      </c>
      <c r="E114" s="86">
        <v>28466398</v>
      </c>
      <c r="F114" s="86">
        <v>-17331221</v>
      </c>
      <c r="G114" s="86">
        <v>-26331221</v>
      </c>
      <c r="H114" s="86">
        <v>2135177</v>
      </c>
      <c r="I114" s="86">
        <v>0</v>
      </c>
      <c r="J114" s="86">
        <v>2135177</v>
      </c>
      <c r="K114" s="86">
        <v>0</v>
      </c>
      <c r="L114" s="86">
        <v>2135177</v>
      </c>
      <c r="M114" s="86">
        <v>0</v>
      </c>
      <c r="N114" s="86">
        <v>1295200.6200000001</v>
      </c>
      <c r="O114" s="87">
        <v>0.61</v>
      </c>
    </row>
    <row r="115" spans="1:15" x14ac:dyDescent="0.25">
      <c r="A115" s="84" t="s">
        <v>361</v>
      </c>
      <c r="B115" s="84" t="s">
        <v>1603</v>
      </c>
      <c r="C115" s="85" t="s">
        <v>1604</v>
      </c>
      <c r="D115" s="85" t="s">
        <v>758</v>
      </c>
      <c r="E115" s="86">
        <v>15010116</v>
      </c>
      <c r="F115" s="86">
        <v>-7895500.0300000003</v>
      </c>
      <c r="G115" s="86">
        <v>-7895500.0300000003</v>
      </c>
      <c r="H115" s="86">
        <v>7114615.9699999997</v>
      </c>
      <c r="I115" s="86">
        <v>0</v>
      </c>
      <c r="J115" s="86">
        <v>7114615.9699999997</v>
      </c>
      <c r="K115" s="86">
        <v>0</v>
      </c>
      <c r="L115" s="86">
        <v>7114615.9699999997</v>
      </c>
      <c r="M115" s="86">
        <v>334080</v>
      </c>
      <c r="N115" s="86">
        <v>6698511</v>
      </c>
      <c r="O115" s="87">
        <v>0.94</v>
      </c>
    </row>
    <row r="116" spans="1:15" x14ac:dyDescent="0.25">
      <c r="A116" s="84" t="s">
        <v>361</v>
      </c>
      <c r="B116" s="84" t="s">
        <v>1605</v>
      </c>
      <c r="C116" s="85" t="s">
        <v>1606</v>
      </c>
      <c r="D116" s="85" t="s">
        <v>1607</v>
      </c>
      <c r="E116" s="86">
        <v>461222814</v>
      </c>
      <c r="F116" s="86">
        <v>-379903573</v>
      </c>
      <c r="G116" s="86">
        <v>-379903573</v>
      </c>
      <c r="H116" s="86">
        <v>81319241</v>
      </c>
      <c r="I116" s="86">
        <v>0</v>
      </c>
      <c r="J116" s="86">
        <v>81319241</v>
      </c>
      <c r="K116" s="86">
        <v>0</v>
      </c>
      <c r="L116" s="86">
        <v>81319241</v>
      </c>
      <c r="M116" s="86">
        <v>0</v>
      </c>
      <c r="N116" s="86">
        <v>23112865.68</v>
      </c>
      <c r="O116" s="87">
        <v>0.28000000000000003</v>
      </c>
    </row>
    <row r="117" spans="1:15" x14ac:dyDescent="0.25">
      <c r="A117" s="84" t="s">
        <v>361</v>
      </c>
      <c r="B117" s="84" t="s">
        <v>1608</v>
      </c>
      <c r="C117" s="85" t="s">
        <v>1609</v>
      </c>
      <c r="D117" s="85" t="s">
        <v>1492</v>
      </c>
      <c r="E117" s="86">
        <v>192330360</v>
      </c>
      <c r="F117" s="86">
        <v>-192330360</v>
      </c>
      <c r="G117" s="86">
        <v>-192330360</v>
      </c>
      <c r="H117" s="86">
        <v>0</v>
      </c>
      <c r="I117" s="86">
        <v>0</v>
      </c>
      <c r="J117" s="86">
        <v>0</v>
      </c>
      <c r="K117" s="86">
        <v>0</v>
      </c>
      <c r="L117" s="86">
        <v>0</v>
      </c>
      <c r="M117" s="86">
        <v>0</v>
      </c>
      <c r="N117" s="86">
        <v>0</v>
      </c>
      <c r="O117" s="87">
        <v>0</v>
      </c>
    </row>
    <row r="118" spans="1:15" x14ac:dyDescent="0.25">
      <c r="A118" s="84" t="s">
        <v>361</v>
      </c>
      <c r="B118" s="84" t="s">
        <v>1610</v>
      </c>
      <c r="C118" s="85" t="s">
        <v>1611</v>
      </c>
      <c r="D118" s="85" t="s">
        <v>1505</v>
      </c>
      <c r="E118" s="86">
        <v>81089643</v>
      </c>
      <c r="F118" s="86">
        <v>-72589643</v>
      </c>
      <c r="G118" s="86">
        <v>-72589643</v>
      </c>
      <c r="H118" s="86">
        <v>8500000</v>
      </c>
      <c r="I118" s="86">
        <v>0</v>
      </c>
      <c r="J118" s="86">
        <v>8500000</v>
      </c>
      <c r="K118" s="86">
        <v>0</v>
      </c>
      <c r="L118" s="86">
        <v>8500000</v>
      </c>
      <c r="M118" s="86">
        <v>0</v>
      </c>
      <c r="N118" s="86">
        <v>8500000</v>
      </c>
      <c r="O118" s="87">
        <v>1</v>
      </c>
    </row>
    <row r="119" spans="1:15" x14ac:dyDescent="0.25">
      <c r="A119" s="84" t="s">
        <v>361</v>
      </c>
      <c r="B119" s="84" t="s">
        <v>1612</v>
      </c>
      <c r="C119" s="85" t="s">
        <v>1613</v>
      </c>
      <c r="D119" s="85" t="s">
        <v>1495</v>
      </c>
      <c r="E119" s="86">
        <v>138891734</v>
      </c>
      <c r="F119" s="86">
        <v>-74485334</v>
      </c>
      <c r="G119" s="86">
        <v>-74485334</v>
      </c>
      <c r="H119" s="86">
        <v>64406400</v>
      </c>
      <c r="I119" s="86">
        <v>0</v>
      </c>
      <c r="J119" s="86">
        <v>64406400</v>
      </c>
      <c r="K119" s="86">
        <v>0</v>
      </c>
      <c r="L119" s="86">
        <v>64406400</v>
      </c>
      <c r="M119" s="86">
        <v>0</v>
      </c>
      <c r="N119" s="86">
        <v>7145000</v>
      </c>
      <c r="O119" s="87">
        <v>0.11</v>
      </c>
    </row>
    <row r="120" spans="1:15" x14ac:dyDescent="0.25">
      <c r="A120" s="84" t="s">
        <v>361</v>
      </c>
      <c r="B120" s="84" t="s">
        <v>1614</v>
      </c>
      <c r="C120" s="85" t="s">
        <v>1615</v>
      </c>
      <c r="D120" s="85" t="s">
        <v>146</v>
      </c>
      <c r="E120" s="86">
        <v>32024697</v>
      </c>
      <c r="F120" s="86">
        <v>-29622623</v>
      </c>
      <c r="G120" s="86">
        <v>-29622623</v>
      </c>
      <c r="H120" s="86">
        <v>2402074</v>
      </c>
      <c r="I120" s="86">
        <v>0</v>
      </c>
      <c r="J120" s="86">
        <v>2402074</v>
      </c>
      <c r="K120" s="86">
        <v>0</v>
      </c>
      <c r="L120" s="86">
        <v>2402074</v>
      </c>
      <c r="M120" s="86">
        <v>0</v>
      </c>
      <c r="N120" s="86">
        <v>1457098.68</v>
      </c>
      <c r="O120" s="87">
        <v>0.61</v>
      </c>
    </row>
    <row r="121" spans="1:15" x14ac:dyDescent="0.25">
      <c r="A121" s="84" t="s">
        <v>361</v>
      </c>
      <c r="B121" s="84" t="s">
        <v>1616</v>
      </c>
      <c r="C121" s="85" t="s">
        <v>1617</v>
      </c>
      <c r="D121" s="85" t="s">
        <v>758</v>
      </c>
      <c r="E121" s="86">
        <v>16886380</v>
      </c>
      <c r="F121" s="86">
        <v>-10875613</v>
      </c>
      <c r="G121" s="86">
        <v>-10875613</v>
      </c>
      <c r="H121" s="86">
        <v>6010767</v>
      </c>
      <c r="I121" s="86">
        <v>0</v>
      </c>
      <c r="J121" s="86">
        <v>6010767</v>
      </c>
      <c r="K121" s="86">
        <v>0</v>
      </c>
      <c r="L121" s="86">
        <v>6010767</v>
      </c>
      <c r="M121" s="86">
        <v>0</v>
      </c>
      <c r="N121" s="86">
        <v>6010767</v>
      </c>
      <c r="O121" s="87">
        <v>1</v>
      </c>
    </row>
    <row r="122" spans="1:15" x14ac:dyDescent="0.25">
      <c r="A122" s="84" t="s">
        <v>361</v>
      </c>
      <c r="B122" s="100" t="s">
        <v>1516</v>
      </c>
      <c r="C122" s="85" t="s">
        <v>1618</v>
      </c>
      <c r="D122" s="85" t="s">
        <v>1619</v>
      </c>
      <c r="E122" s="86">
        <v>632088965</v>
      </c>
      <c r="F122" s="86">
        <v>-701403691.45000005</v>
      </c>
      <c r="G122" s="86">
        <v>472358362.55000001</v>
      </c>
      <c r="H122" s="86">
        <v>1104447327.55</v>
      </c>
      <c r="I122" s="86">
        <v>0</v>
      </c>
      <c r="J122" s="86">
        <v>1104447327.55</v>
      </c>
      <c r="K122" s="86">
        <v>103145692</v>
      </c>
      <c r="L122" s="86">
        <v>810882893.90999997</v>
      </c>
      <c r="M122" s="86">
        <v>27087614</v>
      </c>
      <c r="N122" s="86">
        <v>548247211.57000005</v>
      </c>
      <c r="O122" s="87">
        <v>0.68</v>
      </c>
    </row>
    <row r="123" spans="1:15" x14ac:dyDescent="0.25">
      <c r="A123" s="84" t="s">
        <v>361</v>
      </c>
      <c r="B123" s="84" t="s">
        <v>1620</v>
      </c>
      <c r="C123" s="85" t="s">
        <v>1621</v>
      </c>
      <c r="D123" s="85" t="s">
        <v>1492</v>
      </c>
      <c r="E123" s="86">
        <v>263581711</v>
      </c>
      <c r="F123" s="86">
        <v>-61364221.710000001</v>
      </c>
      <c r="G123" s="86">
        <v>83054067.290000007</v>
      </c>
      <c r="H123" s="86">
        <v>346635778.29000002</v>
      </c>
      <c r="I123" s="86">
        <v>0</v>
      </c>
      <c r="J123" s="86">
        <v>346635778.29000002</v>
      </c>
      <c r="K123" s="86">
        <v>25058358</v>
      </c>
      <c r="L123" s="86">
        <v>256174418</v>
      </c>
      <c r="M123" s="86">
        <v>24511544</v>
      </c>
      <c r="N123" s="86">
        <v>216651883</v>
      </c>
      <c r="O123" s="87">
        <v>0.85</v>
      </c>
    </row>
    <row r="124" spans="1:15" x14ac:dyDescent="0.25">
      <c r="A124" s="84" t="s">
        <v>361</v>
      </c>
      <c r="B124" s="84" t="s">
        <v>1622</v>
      </c>
      <c r="C124" s="85" t="s">
        <v>1623</v>
      </c>
      <c r="D124" s="85" t="s">
        <v>1505</v>
      </c>
      <c r="E124" s="86">
        <v>111130383</v>
      </c>
      <c r="F124" s="86">
        <v>0</v>
      </c>
      <c r="G124" s="86">
        <v>-111130383</v>
      </c>
      <c r="H124" s="86">
        <v>0</v>
      </c>
      <c r="I124" s="86">
        <v>0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7">
        <v>0</v>
      </c>
    </row>
    <row r="125" spans="1:15" x14ac:dyDescent="0.25">
      <c r="A125" s="84" t="s">
        <v>361</v>
      </c>
      <c r="B125" s="84" t="s">
        <v>1624</v>
      </c>
      <c r="C125" s="85" t="s">
        <v>1625</v>
      </c>
      <c r="D125" s="85" t="s">
        <v>1495</v>
      </c>
      <c r="E125" s="86">
        <v>190346032</v>
      </c>
      <c r="F125" s="86">
        <v>-640039469.74000001</v>
      </c>
      <c r="G125" s="86">
        <v>457465517.25999999</v>
      </c>
      <c r="H125" s="86">
        <v>647811549.25999999</v>
      </c>
      <c r="I125" s="86">
        <v>0</v>
      </c>
      <c r="J125" s="86">
        <v>647811549.25999999</v>
      </c>
      <c r="K125" s="86">
        <v>77984000</v>
      </c>
      <c r="L125" s="86">
        <v>531223632</v>
      </c>
      <c r="M125" s="86">
        <v>0</v>
      </c>
      <c r="N125" s="86">
        <v>306409530.66000003</v>
      </c>
      <c r="O125" s="87">
        <v>0.57999999999999996</v>
      </c>
    </row>
    <row r="126" spans="1:15" x14ac:dyDescent="0.25">
      <c r="A126" s="84" t="s">
        <v>361</v>
      </c>
      <c r="B126" s="84" t="s">
        <v>1626</v>
      </c>
      <c r="C126" s="85" t="s">
        <v>1627</v>
      </c>
      <c r="D126" s="85" t="s">
        <v>146</v>
      </c>
      <c r="E126" s="86">
        <v>43888674</v>
      </c>
      <c r="F126" s="86">
        <v>0</v>
      </c>
      <c r="G126" s="86">
        <v>-43888674</v>
      </c>
      <c r="H126" s="86">
        <v>0</v>
      </c>
      <c r="I126" s="86">
        <v>0</v>
      </c>
      <c r="J126" s="86">
        <v>0</v>
      </c>
      <c r="K126" s="86">
        <v>0</v>
      </c>
      <c r="L126" s="86">
        <v>0</v>
      </c>
      <c r="M126" s="86">
        <v>0</v>
      </c>
      <c r="N126" s="86">
        <v>0</v>
      </c>
      <c r="O126" s="87">
        <v>0</v>
      </c>
    </row>
    <row r="127" spans="1:15" x14ac:dyDescent="0.25">
      <c r="A127" s="84" t="s">
        <v>361</v>
      </c>
      <c r="B127" s="84" t="s">
        <v>1628</v>
      </c>
      <c r="C127" s="85" t="s">
        <v>1629</v>
      </c>
      <c r="D127" s="85" t="s">
        <v>758</v>
      </c>
      <c r="E127" s="86">
        <v>23142165</v>
      </c>
      <c r="F127" s="86">
        <v>0</v>
      </c>
      <c r="G127" s="86">
        <v>86857835</v>
      </c>
      <c r="H127" s="86">
        <v>110000000</v>
      </c>
      <c r="I127" s="86">
        <v>0</v>
      </c>
      <c r="J127" s="86">
        <v>110000000</v>
      </c>
      <c r="K127" s="86">
        <v>103334</v>
      </c>
      <c r="L127" s="86">
        <v>23484843.91</v>
      </c>
      <c r="M127" s="86">
        <v>2576070</v>
      </c>
      <c r="N127" s="86">
        <v>25185797.91</v>
      </c>
      <c r="O127" s="87">
        <v>1.07</v>
      </c>
    </row>
    <row r="128" spans="1:15" x14ac:dyDescent="0.25">
      <c r="A128" s="84" t="s">
        <v>361</v>
      </c>
      <c r="B128" s="100" t="s">
        <v>1519</v>
      </c>
      <c r="C128" s="85" t="s">
        <v>1630</v>
      </c>
      <c r="D128" s="85" t="s">
        <v>1631</v>
      </c>
      <c r="E128" s="86">
        <v>2049879173</v>
      </c>
      <c r="F128" s="86">
        <v>-100000000</v>
      </c>
      <c r="G128" s="86">
        <v>-447480444</v>
      </c>
      <c r="H128" s="86">
        <v>1602398729</v>
      </c>
      <c r="I128" s="86">
        <v>0</v>
      </c>
      <c r="J128" s="86">
        <v>1602398729</v>
      </c>
      <c r="K128" s="86">
        <v>116973054</v>
      </c>
      <c r="L128" s="86">
        <v>1473188285.25</v>
      </c>
      <c r="M128" s="86">
        <v>153759267.41999999</v>
      </c>
      <c r="N128" s="86">
        <v>1313023487.9000001</v>
      </c>
      <c r="O128" s="87">
        <v>0.89</v>
      </c>
    </row>
    <row r="129" spans="1:15" x14ac:dyDescent="0.25">
      <c r="A129" s="84" t="s">
        <v>361</v>
      </c>
      <c r="B129" s="84" t="s">
        <v>1632</v>
      </c>
      <c r="C129" s="85" t="s">
        <v>1633</v>
      </c>
      <c r="D129" s="85" t="s">
        <v>1492</v>
      </c>
      <c r="E129" s="86">
        <v>854801598</v>
      </c>
      <c r="F129" s="86">
        <v>-131972871</v>
      </c>
      <c r="G129" s="86">
        <v>410546685</v>
      </c>
      <c r="H129" s="86">
        <v>1265348283</v>
      </c>
      <c r="I129" s="86">
        <v>0</v>
      </c>
      <c r="J129" s="86">
        <v>1265348283</v>
      </c>
      <c r="K129" s="86">
        <v>116790064</v>
      </c>
      <c r="L129" s="86">
        <v>1207537068</v>
      </c>
      <c r="M129" s="86">
        <v>118202501</v>
      </c>
      <c r="N129" s="86">
        <v>1105168655</v>
      </c>
      <c r="O129" s="87">
        <v>0.92</v>
      </c>
    </row>
    <row r="130" spans="1:15" x14ac:dyDescent="0.25">
      <c r="A130" s="84" t="s">
        <v>361</v>
      </c>
      <c r="B130" s="84" t="s">
        <v>1634</v>
      </c>
      <c r="C130" s="85" t="s">
        <v>1635</v>
      </c>
      <c r="D130" s="85" t="s">
        <v>1505</v>
      </c>
      <c r="E130" s="86">
        <v>360398411</v>
      </c>
      <c r="F130" s="86">
        <v>0</v>
      </c>
      <c r="G130" s="86">
        <v>-340000000</v>
      </c>
      <c r="H130" s="86">
        <v>20398411</v>
      </c>
      <c r="I130" s="86">
        <v>0</v>
      </c>
      <c r="J130" s="86">
        <v>20398411</v>
      </c>
      <c r="K130" s="86">
        <v>0</v>
      </c>
      <c r="L130" s="86">
        <v>16207762.25</v>
      </c>
      <c r="M130" s="86">
        <v>3187685.42</v>
      </c>
      <c r="N130" s="86">
        <v>14540930.1</v>
      </c>
      <c r="O130" s="87">
        <v>0.9</v>
      </c>
    </row>
    <row r="131" spans="1:15" x14ac:dyDescent="0.25">
      <c r="A131" s="84" t="s">
        <v>361</v>
      </c>
      <c r="B131" s="84" t="s">
        <v>1636</v>
      </c>
      <c r="C131" s="85" t="s">
        <v>1637</v>
      </c>
      <c r="D131" s="85" t="s">
        <v>1495</v>
      </c>
      <c r="E131" s="86">
        <v>617296596</v>
      </c>
      <c r="F131" s="86">
        <v>0</v>
      </c>
      <c r="G131" s="86">
        <v>-550000000</v>
      </c>
      <c r="H131" s="86">
        <v>67296596</v>
      </c>
      <c r="I131" s="86">
        <v>0</v>
      </c>
      <c r="J131" s="86">
        <v>67296596</v>
      </c>
      <c r="K131" s="86">
        <v>0</v>
      </c>
      <c r="L131" s="86">
        <v>58732550.920000002</v>
      </c>
      <c r="M131" s="86">
        <v>0</v>
      </c>
      <c r="N131" s="86">
        <v>8856461</v>
      </c>
      <c r="O131" s="87">
        <v>0.15</v>
      </c>
    </row>
    <row r="132" spans="1:15" x14ac:dyDescent="0.25">
      <c r="A132" s="84" t="s">
        <v>361</v>
      </c>
      <c r="B132" s="84" t="s">
        <v>1638</v>
      </c>
      <c r="C132" s="85" t="s">
        <v>1639</v>
      </c>
      <c r="D132" s="85" t="s">
        <v>146</v>
      </c>
      <c r="E132" s="86">
        <v>142331989</v>
      </c>
      <c r="F132" s="86">
        <v>0</v>
      </c>
      <c r="G132" s="86">
        <v>-50000000</v>
      </c>
      <c r="H132" s="86">
        <v>92331989</v>
      </c>
      <c r="I132" s="86">
        <v>0</v>
      </c>
      <c r="J132" s="86">
        <v>92331989</v>
      </c>
      <c r="K132" s="86">
        <v>0</v>
      </c>
      <c r="L132" s="86">
        <v>75317071</v>
      </c>
      <c r="M132" s="86">
        <v>0</v>
      </c>
      <c r="N132" s="86">
        <v>38832971.799999997</v>
      </c>
      <c r="O132" s="87">
        <v>0.52</v>
      </c>
    </row>
    <row r="133" spans="1:15" x14ac:dyDescent="0.25">
      <c r="A133" s="84" t="s">
        <v>361</v>
      </c>
      <c r="B133" s="84" t="s">
        <v>1640</v>
      </c>
      <c r="C133" s="85" t="s">
        <v>1641</v>
      </c>
      <c r="D133" s="85" t="s">
        <v>758</v>
      </c>
      <c r="E133" s="86">
        <v>75050579</v>
      </c>
      <c r="F133" s="86">
        <v>31972871</v>
      </c>
      <c r="G133" s="86">
        <v>81972871</v>
      </c>
      <c r="H133" s="86">
        <v>157023450</v>
      </c>
      <c r="I133" s="86">
        <v>0</v>
      </c>
      <c r="J133" s="86">
        <v>157023450</v>
      </c>
      <c r="K133" s="86">
        <v>182990</v>
      </c>
      <c r="L133" s="86">
        <v>115393833.08</v>
      </c>
      <c r="M133" s="86">
        <v>32369081</v>
      </c>
      <c r="N133" s="86">
        <v>145624470</v>
      </c>
      <c r="O133" s="87">
        <v>1.26</v>
      </c>
    </row>
    <row r="134" spans="1:15" x14ac:dyDescent="0.25">
      <c r="A134" s="84" t="s">
        <v>361</v>
      </c>
      <c r="B134" s="100" t="s">
        <v>1521</v>
      </c>
      <c r="C134" s="85" t="s">
        <v>1642</v>
      </c>
      <c r="D134" s="85" t="s">
        <v>1643</v>
      </c>
      <c r="E134" s="86">
        <v>172556676</v>
      </c>
      <c r="F134" s="86">
        <v>0</v>
      </c>
      <c r="G134" s="86">
        <v>0</v>
      </c>
      <c r="H134" s="86">
        <v>172556676</v>
      </c>
      <c r="I134" s="86">
        <v>0</v>
      </c>
      <c r="J134" s="86">
        <v>172556676</v>
      </c>
      <c r="K134" s="86">
        <v>4282750</v>
      </c>
      <c r="L134" s="86">
        <v>86928703.709999993</v>
      </c>
      <c r="M134" s="86">
        <v>5676667.1100000003</v>
      </c>
      <c r="N134" s="86">
        <v>78852173.129999995</v>
      </c>
      <c r="O134" s="87">
        <v>0.91</v>
      </c>
    </row>
    <row r="135" spans="1:15" x14ac:dyDescent="0.25">
      <c r="A135" s="84" t="s">
        <v>361</v>
      </c>
      <c r="B135" s="84" t="s">
        <v>1644</v>
      </c>
      <c r="C135" s="85" t="s">
        <v>1645</v>
      </c>
      <c r="D135" s="85" t="s">
        <v>1492</v>
      </c>
      <c r="E135" s="86">
        <v>71956301</v>
      </c>
      <c r="F135" s="86">
        <v>-71956301</v>
      </c>
      <c r="G135" s="86">
        <v>-71956301</v>
      </c>
      <c r="H135" s="86">
        <v>0</v>
      </c>
      <c r="I135" s="86">
        <v>0</v>
      </c>
      <c r="J135" s="86">
        <v>0</v>
      </c>
      <c r="K135" s="86">
        <v>0</v>
      </c>
      <c r="L135" s="86">
        <v>0</v>
      </c>
      <c r="M135" s="86">
        <v>0</v>
      </c>
      <c r="N135" s="86">
        <v>0</v>
      </c>
      <c r="O135" s="87">
        <v>0</v>
      </c>
    </row>
    <row r="136" spans="1:15" x14ac:dyDescent="0.25">
      <c r="A136" s="84" t="s">
        <v>361</v>
      </c>
      <c r="B136" s="84" t="s">
        <v>1646</v>
      </c>
      <c r="C136" s="85" t="s">
        <v>1647</v>
      </c>
      <c r="D136" s="85" t="s">
        <v>1505</v>
      </c>
      <c r="E136" s="86">
        <v>30337960</v>
      </c>
      <c r="F136" s="86">
        <v>0</v>
      </c>
      <c r="G136" s="86">
        <v>16000000</v>
      </c>
      <c r="H136" s="86">
        <v>46337960</v>
      </c>
      <c r="I136" s="86">
        <v>0</v>
      </c>
      <c r="J136" s="86">
        <v>46337960</v>
      </c>
      <c r="K136" s="86">
        <v>0</v>
      </c>
      <c r="L136" s="86">
        <v>41816056.549999997</v>
      </c>
      <c r="M136" s="86">
        <v>1393917.11</v>
      </c>
      <c r="N136" s="86">
        <v>41285248.549999997</v>
      </c>
      <c r="O136" s="87">
        <v>0.99</v>
      </c>
    </row>
    <row r="137" spans="1:15" x14ac:dyDescent="0.25">
      <c r="A137" s="84" t="s">
        <v>361</v>
      </c>
      <c r="B137" s="84" t="s">
        <v>1648</v>
      </c>
      <c r="C137" s="85" t="s">
        <v>1649</v>
      </c>
      <c r="D137" s="85" t="s">
        <v>1495</v>
      </c>
      <c r="E137" s="86">
        <v>51963379</v>
      </c>
      <c r="F137" s="86">
        <v>71956301</v>
      </c>
      <c r="G137" s="86">
        <v>47956301</v>
      </c>
      <c r="H137" s="86">
        <v>99919680</v>
      </c>
      <c r="I137" s="86">
        <v>0</v>
      </c>
      <c r="J137" s="86">
        <v>99919680</v>
      </c>
      <c r="K137" s="86">
        <v>4282750</v>
      </c>
      <c r="L137" s="86">
        <v>30263800</v>
      </c>
      <c r="M137" s="86">
        <v>4282750</v>
      </c>
      <c r="N137" s="86">
        <v>23263800</v>
      </c>
      <c r="O137" s="87">
        <v>0.77</v>
      </c>
    </row>
    <row r="138" spans="1:15" x14ac:dyDescent="0.25">
      <c r="A138" s="84" t="s">
        <v>361</v>
      </c>
      <c r="B138" s="84" t="s">
        <v>1650</v>
      </c>
      <c r="C138" s="85" t="s">
        <v>1651</v>
      </c>
      <c r="D138" s="85" t="s">
        <v>146</v>
      </c>
      <c r="E138" s="86">
        <v>11981357</v>
      </c>
      <c r="F138" s="86">
        <v>0</v>
      </c>
      <c r="G138" s="86">
        <v>0</v>
      </c>
      <c r="H138" s="86">
        <v>11981357</v>
      </c>
      <c r="I138" s="86">
        <v>0</v>
      </c>
      <c r="J138" s="86">
        <v>11981357</v>
      </c>
      <c r="K138" s="86">
        <v>0</v>
      </c>
      <c r="L138" s="86">
        <v>898685</v>
      </c>
      <c r="M138" s="86">
        <v>0</v>
      </c>
      <c r="N138" s="86">
        <v>545143.57999999996</v>
      </c>
      <c r="O138" s="87">
        <v>0.61</v>
      </c>
    </row>
    <row r="139" spans="1:15" x14ac:dyDescent="0.25">
      <c r="A139" s="84" t="s">
        <v>361</v>
      </c>
      <c r="B139" s="84" t="s">
        <v>1652</v>
      </c>
      <c r="C139" s="85" t="s">
        <v>1653</v>
      </c>
      <c r="D139" s="85" t="s">
        <v>758</v>
      </c>
      <c r="E139" s="86">
        <v>6317679</v>
      </c>
      <c r="F139" s="86">
        <v>0</v>
      </c>
      <c r="G139" s="86">
        <v>8000000</v>
      </c>
      <c r="H139" s="86">
        <v>14317679</v>
      </c>
      <c r="I139" s="86">
        <v>0</v>
      </c>
      <c r="J139" s="86">
        <v>14317679</v>
      </c>
      <c r="K139" s="86">
        <v>0</v>
      </c>
      <c r="L139" s="86">
        <v>13950162.16</v>
      </c>
      <c r="M139" s="86">
        <v>0</v>
      </c>
      <c r="N139" s="86">
        <v>13757981</v>
      </c>
      <c r="O139" s="87">
        <v>0.99</v>
      </c>
    </row>
    <row r="140" spans="1:15" x14ac:dyDescent="0.25">
      <c r="A140" s="84" t="s">
        <v>361</v>
      </c>
      <c r="B140" s="100" t="s">
        <v>1523</v>
      </c>
      <c r="C140" s="85" t="s">
        <v>1654</v>
      </c>
      <c r="D140" s="85" t="s">
        <v>1655</v>
      </c>
      <c r="E140" s="86">
        <v>0</v>
      </c>
      <c r="F140" s="86">
        <v>0</v>
      </c>
      <c r="G140" s="86">
        <v>5170000000</v>
      </c>
      <c r="H140" s="86">
        <v>5170000000</v>
      </c>
      <c r="I140" s="86">
        <v>0</v>
      </c>
      <c r="J140" s="86">
        <v>5170000000</v>
      </c>
      <c r="K140" s="86">
        <v>246187495</v>
      </c>
      <c r="L140" s="86">
        <v>4911745780.8800001</v>
      </c>
      <c r="M140" s="86">
        <v>624149554.22000003</v>
      </c>
      <c r="N140" s="86">
        <v>1555198385.2</v>
      </c>
      <c r="O140" s="87">
        <v>0.32</v>
      </c>
    </row>
    <row r="141" spans="1:15" x14ac:dyDescent="0.25">
      <c r="A141" s="84" t="s">
        <v>361</v>
      </c>
      <c r="B141" s="84" t="s">
        <v>1656</v>
      </c>
      <c r="C141" s="85" t="s">
        <v>1657</v>
      </c>
      <c r="D141" s="85" t="s">
        <v>1492</v>
      </c>
      <c r="E141" s="86">
        <v>0</v>
      </c>
      <c r="F141" s="86">
        <v>0</v>
      </c>
      <c r="G141" s="86">
        <v>240000000</v>
      </c>
      <c r="H141" s="86">
        <v>240000000</v>
      </c>
      <c r="I141" s="86">
        <v>0</v>
      </c>
      <c r="J141" s="86">
        <v>240000000</v>
      </c>
      <c r="K141" s="86">
        <v>15901801</v>
      </c>
      <c r="L141" s="86">
        <v>85838626</v>
      </c>
      <c r="M141" s="86">
        <v>14135359</v>
      </c>
      <c r="N141" s="86">
        <v>79003963</v>
      </c>
      <c r="O141" s="87">
        <v>0.92</v>
      </c>
    </row>
    <row r="142" spans="1:15" x14ac:dyDescent="0.25">
      <c r="A142" s="84" t="s">
        <v>361</v>
      </c>
      <c r="B142" s="84" t="s">
        <v>1658</v>
      </c>
      <c r="C142" s="85" t="s">
        <v>1659</v>
      </c>
      <c r="D142" s="85" t="s">
        <v>1505</v>
      </c>
      <c r="E142" s="86">
        <v>0</v>
      </c>
      <c r="F142" s="86">
        <v>-12372137</v>
      </c>
      <c r="G142" s="86">
        <v>47627863</v>
      </c>
      <c r="H142" s="86">
        <v>47627863</v>
      </c>
      <c r="I142" s="86">
        <v>0</v>
      </c>
      <c r="J142" s="86">
        <v>47627863</v>
      </c>
      <c r="K142" s="86">
        <v>0</v>
      </c>
      <c r="L142" s="86">
        <v>8103881.1299999999</v>
      </c>
      <c r="M142" s="86">
        <v>1593845.22</v>
      </c>
      <c r="N142" s="86">
        <v>6371835.75</v>
      </c>
      <c r="O142" s="87">
        <v>0.79</v>
      </c>
    </row>
    <row r="143" spans="1:15" x14ac:dyDescent="0.25">
      <c r="A143" s="84" t="s">
        <v>361</v>
      </c>
      <c r="B143" s="84" t="s">
        <v>1660</v>
      </c>
      <c r="C143" s="85" t="s">
        <v>1661</v>
      </c>
      <c r="D143" s="85" t="s">
        <v>1495</v>
      </c>
      <c r="E143" s="86">
        <v>0</v>
      </c>
      <c r="F143" s="86">
        <v>0</v>
      </c>
      <c r="G143" s="86">
        <v>4768000000</v>
      </c>
      <c r="H143" s="86">
        <v>4768000000</v>
      </c>
      <c r="I143" s="86">
        <v>0</v>
      </c>
      <c r="J143" s="86">
        <v>4768000000</v>
      </c>
      <c r="K143" s="86">
        <v>230000000</v>
      </c>
      <c r="L143" s="86">
        <v>4719385700</v>
      </c>
      <c r="M143" s="86">
        <v>591452519</v>
      </c>
      <c r="N143" s="86">
        <v>1374132271.25</v>
      </c>
      <c r="O143" s="87">
        <v>0.28999999999999998</v>
      </c>
    </row>
    <row r="144" spans="1:15" x14ac:dyDescent="0.25">
      <c r="A144" s="84" t="s">
        <v>361</v>
      </c>
      <c r="B144" s="84" t="s">
        <v>1662</v>
      </c>
      <c r="C144" s="85" t="s">
        <v>1663</v>
      </c>
      <c r="D144" s="85" t="s">
        <v>146</v>
      </c>
      <c r="E144" s="86">
        <v>0</v>
      </c>
      <c r="F144" s="86">
        <v>0</v>
      </c>
      <c r="G144" s="86">
        <v>26000000</v>
      </c>
      <c r="H144" s="86">
        <v>26000000</v>
      </c>
      <c r="I144" s="86">
        <v>0</v>
      </c>
      <c r="J144" s="86">
        <v>26000000</v>
      </c>
      <c r="K144" s="86">
        <v>0</v>
      </c>
      <c r="L144" s="86">
        <v>22749700</v>
      </c>
      <c r="M144" s="86">
        <v>4310000</v>
      </c>
      <c r="N144" s="86">
        <v>8152500</v>
      </c>
      <c r="O144" s="87">
        <v>0.36</v>
      </c>
    </row>
    <row r="145" spans="1:15" x14ac:dyDescent="0.25">
      <c r="A145" s="84" t="s">
        <v>361</v>
      </c>
      <c r="B145" s="84" t="s">
        <v>1664</v>
      </c>
      <c r="C145" s="85" t="s">
        <v>1665</v>
      </c>
      <c r="D145" s="85" t="s">
        <v>758</v>
      </c>
      <c r="E145" s="86">
        <v>0</v>
      </c>
      <c r="F145" s="86">
        <v>12372137</v>
      </c>
      <c r="G145" s="86">
        <v>88372137</v>
      </c>
      <c r="H145" s="86">
        <v>88372137</v>
      </c>
      <c r="I145" s="86">
        <v>0</v>
      </c>
      <c r="J145" s="86">
        <v>88372137</v>
      </c>
      <c r="K145" s="86">
        <v>285694</v>
      </c>
      <c r="L145" s="86">
        <v>75667873.75</v>
      </c>
      <c r="M145" s="86">
        <v>12657831</v>
      </c>
      <c r="N145" s="86">
        <v>87537815.200000003</v>
      </c>
      <c r="O145" s="87">
        <v>1.1599999999999999</v>
      </c>
    </row>
    <row r="146" spans="1:15" x14ac:dyDescent="0.25">
      <c r="A146" s="84" t="s">
        <v>361</v>
      </c>
      <c r="B146" s="100" t="s">
        <v>1525</v>
      </c>
      <c r="C146" s="85" t="s">
        <v>1666</v>
      </c>
      <c r="D146" s="85" t="s">
        <v>1667</v>
      </c>
      <c r="E146" s="86">
        <v>21523731312</v>
      </c>
      <c r="F146" s="86">
        <v>-1348313879.8399999</v>
      </c>
      <c r="G146" s="86">
        <v>-11858498692.84</v>
      </c>
      <c r="H146" s="86">
        <v>9665232619.1599998</v>
      </c>
      <c r="I146" s="86">
        <v>0</v>
      </c>
      <c r="J146" s="86">
        <v>9665232619.1599998</v>
      </c>
      <c r="K146" s="86">
        <v>1388272659.3699999</v>
      </c>
      <c r="L146" s="86">
        <v>8753186068.6900005</v>
      </c>
      <c r="M146" s="86">
        <v>1101095003.47</v>
      </c>
      <c r="N146" s="86">
        <v>5482086679.1199999</v>
      </c>
      <c r="O146" s="87">
        <v>0.63</v>
      </c>
    </row>
    <row r="147" spans="1:15" x14ac:dyDescent="0.25">
      <c r="A147" s="84" t="s">
        <v>361</v>
      </c>
      <c r="B147" s="84" t="s">
        <v>1668</v>
      </c>
      <c r="C147" s="85" t="s">
        <v>1669</v>
      </c>
      <c r="D147" s="85" t="s">
        <v>1492</v>
      </c>
      <c r="E147" s="86">
        <v>8975416775</v>
      </c>
      <c r="F147" s="86">
        <v>-256610712.75</v>
      </c>
      <c r="G147" s="86">
        <v>-5656564901.75</v>
      </c>
      <c r="H147" s="86">
        <v>3318851873.25</v>
      </c>
      <c r="I147" s="86">
        <v>0</v>
      </c>
      <c r="J147" s="86">
        <v>3318851873.25</v>
      </c>
      <c r="K147" s="86">
        <v>520393642</v>
      </c>
      <c r="L147" s="86">
        <v>3263087046.25</v>
      </c>
      <c r="M147" s="86">
        <v>518333209</v>
      </c>
      <c r="N147" s="86">
        <v>2767360983</v>
      </c>
      <c r="O147" s="87">
        <v>0.85</v>
      </c>
    </row>
    <row r="148" spans="1:15" x14ac:dyDescent="0.25">
      <c r="A148" s="84" t="s">
        <v>361</v>
      </c>
      <c r="B148" s="84" t="s">
        <v>1670</v>
      </c>
      <c r="C148" s="85" t="s">
        <v>1671</v>
      </c>
      <c r="D148" s="85" t="s">
        <v>1505</v>
      </c>
      <c r="E148" s="86">
        <v>3784183316</v>
      </c>
      <c r="F148" s="86">
        <v>-460921759.17000002</v>
      </c>
      <c r="G148" s="86">
        <v>-3491663515.1700001</v>
      </c>
      <c r="H148" s="86">
        <v>292519800.82999998</v>
      </c>
      <c r="I148" s="86">
        <v>0</v>
      </c>
      <c r="J148" s="86">
        <v>292519800.82999998</v>
      </c>
      <c r="K148" s="86">
        <v>0</v>
      </c>
      <c r="L148" s="86">
        <v>155611958.18000001</v>
      </c>
      <c r="M148" s="86">
        <v>11586047.1</v>
      </c>
      <c r="N148" s="86">
        <v>68070441.010000005</v>
      </c>
      <c r="O148" s="87">
        <v>0.44</v>
      </c>
    </row>
    <row r="149" spans="1:15" x14ac:dyDescent="0.25">
      <c r="A149" s="84" t="s">
        <v>361</v>
      </c>
      <c r="B149" s="84" t="s">
        <v>1672</v>
      </c>
      <c r="C149" s="85" t="s">
        <v>1673</v>
      </c>
      <c r="D149" s="85" t="s">
        <v>1495</v>
      </c>
      <c r="E149" s="86">
        <v>6481614259</v>
      </c>
      <c r="F149" s="86">
        <v>-301658779.04000002</v>
      </c>
      <c r="G149" s="86">
        <v>-2961147647.04</v>
      </c>
      <c r="H149" s="86">
        <v>3520466611.96</v>
      </c>
      <c r="I149" s="86">
        <v>0</v>
      </c>
      <c r="J149" s="86">
        <v>3520466611.96</v>
      </c>
      <c r="K149" s="86">
        <v>559220000</v>
      </c>
      <c r="L149" s="86">
        <v>2937305760.1999998</v>
      </c>
      <c r="M149" s="86">
        <v>500503873</v>
      </c>
      <c r="N149" s="86">
        <v>872761410.40999997</v>
      </c>
      <c r="O149" s="87">
        <v>0.3</v>
      </c>
    </row>
    <row r="150" spans="1:15" x14ac:dyDescent="0.25">
      <c r="A150" s="84" t="s">
        <v>361</v>
      </c>
      <c r="B150" s="84" t="s">
        <v>1674</v>
      </c>
      <c r="C150" s="85" t="s">
        <v>1675</v>
      </c>
      <c r="D150" s="85" t="s">
        <v>146</v>
      </c>
      <c r="E150" s="86">
        <v>1494485881</v>
      </c>
      <c r="F150" s="86">
        <v>-34180796.880000003</v>
      </c>
      <c r="G150" s="86">
        <v>-154180796.88</v>
      </c>
      <c r="H150" s="86">
        <v>1340305084.1199999</v>
      </c>
      <c r="I150" s="86">
        <v>0</v>
      </c>
      <c r="J150" s="86">
        <v>1340305084.1199999</v>
      </c>
      <c r="K150" s="86">
        <v>279060000</v>
      </c>
      <c r="L150" s="86">
        <v>1283305083.1199999</v>
      </c>
      <c r="M150" s="86">
        <v>53114760</v>
      </c>
      <c r="N150" s="86">
        <v>778542960.59000003</v>
      </c>
      <c r="O150" s="87">
        <v>0.61</v>
      </c>
    </row>
    <row r="151" spans="1:15" x14ac:dyDescent="0.25">
      <c r="A151" s="84" t="s">
        <v>361</v>
      </c>
      <c r="B151" s="84" t="s">
        <v>1676</v>
      </c>
      <c r="C151" s="85" t="s">
        <v>1677</v>
      </c>
      <c r="D151" s="85" t="s">
        <v>758</v>
      </c>
      <c r="E151" s="86">
        <v>788031081</v>
      </c>
      <c r="F151" s="86">
        <v>0</v>
      </c>
      <c r="G151" s="86">
        <v>-300000000</v>
      </c>
      <c r="H151" s="86">
        <v>488031081</v>
      </c>
      <c r="I151" s="86">
        <v>0</v>
      </c>
      <c r="J151" s="86">
        <v>488031081</v>
      </c>
      <c r="K151" s="86">
        <v>18799017.370000001</v>
      </c>
      <c r="L151" s="86">
        <v>410018052.94</v>
      </c>
      <c r="M151" s="86">
        <v>17557114.370000001</v>
      </c>
      <c r="N151" s="86">
        <v>317285716.11000001</v>
      </c>
      <c r="O151" s="87">
        <v>0.77</v>
      </c>
    </row>
    <row r="152" spans="1:15" x14ac:dyDescent="0.25">
      <c r="A152" s="84" t="s">
        <v>361</v>
      </c>
      <c r="B152" s="84" t="s">
        <v>1678</v>
      </c>
      <c r="C152" s="85" t="s">
        <v>1679</v>
      </c>
      <c r="D152" s="85" t="s">
        <v>1531</v>
      </c>
      <c r="E152" s="86">
        <v>0</v>
      </c>
      <c r="F152" s="86">
        <v>-294941832</v>
      </c>
      <c r="G152" s="86">
        <v>705058168</v>
      </c>
      <c r="H152" s="86">
        <v>705058168</v>
      </c>
      <c r="I152" s="86">
        <v>0</v>
      </c>
      <c r="J152" s="86">
        <v>705058168</v>
      </c>
      <c r="K152" s="86">
        <v>10800000</v>
      </c>
      <c r="L152" s="86">
        <v>703858168</v>
      </c>
      <c r="M152" s="86">
        <v>0</v>
      </c>
      <c r="N152" s="86">
        <v>678065168</v>
      </c>
      <c r="O152" s="87">
        <v>0.96</v>
      </c>
    </row>
    <row r="153" spans="1:15" x14ac:dyDescent="0.25">
      <c r="A153" s="84" t="s">
        <v>361</v>
      </c>
      <c r="B153" s="100" t="s">
        <v>1527</v>
      </c>
      <c r="C153" s="85" t="s">
        <v>1680</v>
      </c>
      <c r="D153" s="85" t="s">
        <v>1681</v>
      </c>
      <c r="E153" s="86">
        <v>0</v>
      </c>
      <c r="F153" s="86">
        <v>0</v>
      </c>
      <c r="G153" s="86">
        <v>399954189</v>
      </c>
      <c r="H153" s="86">
        <v>399954189</v>
      </c>
      <c r="I153" s="86">
        <v>0</v>
      </c>
      <c r="J153" s="86">
        <v>399954189</v>
      </c>
      <c r="K153" s="86">
        <v>0</v>
      </c>
      <c r="L153" s="86">
        <v>2101028</v>
      </c>
      <c r="M153" s="86">
        <v>0</v>
      </c>
      <c r="N153" s="86">
        <v>2101028</v>
      </c>
      <c r="O153" s="87">
        <v>1</v>
      </c>
    </row>
    <row r="154" spans="1:15" x14ac:dyDescent="0.25">
      <c r="A154" s="84" t="s">
        <v>361</v>
      </c>
      <c r="B154" s="84" t="s">
        <v>1682</v>
      </c>
      <c r="C154" s="85" t="s">
        <v>1683</v>
      </c>
      <c r="D154" s="85" t="s">
        <v>1684</v>
      </c>
      <c r="E154" s="86">
        <v>0</v>
      </c>
      <c r="F154" s="86">
        <v>0</v>
      </c>
      <c r="G154" s="86">
        <v>340000000</v>
      </c>
      <c r="H154" s="86">
        <v>340000000</v>
      </c>
      <c r="I154" s="86">
        <v>0</v>
      </c>
      <c r="J154" s="86">
        <v>340000000</v>
      </c>
      <c r="K154" s="86">
        <v>0</v>
      </c>
      <c r="L154" s="86">
        <v>0</v>
      </c>
      <c r="M154" s="86">
        <v>0</v>
      </c>
      <c r="N154" s="86">
        <v>0</v>
      </c>
      <c r="O154" s="87">
        <v>0</v>
      </c>
    </row>
    <row r="155" spans="1:15" x14ac:dyDescent="0.25">
      <c r="A155" s="84" t="s">
        <v>361</v>
      </c>
      <c r="B155" s="84" t="s">
        <v>1685</v>
      </c>
      <c r="C155" s="85" t="s">
        <v>1686</v>
      </c>
      <c r="D155" s="85" t="s">
        <v>758</v>
      </c>
      <c r="E155" s="86">
        <v>0</v>
      </c>
      <c r="F155" s="86">
        <v>0</v>
      </c>
      <c r="G155" s="86">
        <v>59954189</v>
      </c>
      <c r="H155" s="86">
        <v>59954189</v>
      </c>
      <c r="I155" s="86">
        <v>0</v>
      </c>
      <c r="J155" s="86">
        <v>59954189</v>
      </c>
      <c r="K155" s="86">
        <v>0</v>
      </c>
      <c r="L155" s="86">
        <v>2101028</v>
      </c>
      <c r="M155" s="86">
        <v>0</v>
      </c>
      <c r="N155" s="86">
        <v>2101028</v>
      </c>
      <c r="O155" s="87">
        <v>1</v>
      </c>
    </row>
    <row r="156" spans="1:15" x14ac:dyDescent="0.25">
      <c r="A156" s="84" t="s">
        <v>361</v>
      </c>
      <c r="B156" s="100" t="s">
        <v>1529</v>
      </c>
      <c r="C156" s="85" t="s">
        <v>1687</v>
      </c>
      <c r="D156" s="85" t="s">
        <v>1688</v>
      </c>
      <c r="E156" s="86">
        <v>0</v>
      </c>
      <c r="F156" s="86">
        <v>0</v>
      </c>
      <c r="G156" s="86">
        <v>1804022433</v>
      </c>
      <c r="H156" s="86">
        <v>1804022433</v>
      </c>
      <c r="I156" s="86">
        <v>0</v>
      </c>
      <c r="J156" s="86">
        <v>1804022433</v>
      </c>
      <c r="K156" s="86">
        <v>1516123171</v>
      </c>
      <c r="L156" s="86">
        <v>1535808963</v>
      </c>
      <c r="M156" s="86">
        <v>9474900</v>
      </c>
      <c r="N156" s="86">
        <v>25160692</v>
      </c>
      <c r="O156" s="87">
        <v>0.02</v>
      </c>
    </row>
    <row r="157" spans="1:15" x14ac:dyDescent="0.25">
      <c r="A157" s="84" t="s">
        <v>361</v>
      </c>
      <c r="B157" s="84" t="s">
        <v>1689</v>
      </c>
      <c r="C157" s="85" t="s">
        <v>1690</v>
      </c>
      <c r="D157" s="85" t="s">
        <v>1492</v>
      </c>
      <c r="E157" s="86">
        <v>0</v>
      </c>
      <c r="F157" s="86">
        <v>0</v>
      </c>
      <c r="G157" s="86">
        <v>100000000</v>
      </c>
      <c r="H157" s="86">
        <v>100000000</v>
      </c>
      <c r="I157" s="86">
        <v>0</v>
      </c>
      <c r="J157" s="86">
        <v>100000000</v>
      </c>
      <c r="K157" s="86">
        <v>9474900</v>
      </c>
      <c r="L157" s="86">
        <v>29160692</v>
      </c>
      <c r="M157" s="86">
        <v>9474900</v>
      </c>
      <c r="N157" s="86">
        <v>25160692</v>
      </c>
      <c r="O157" s="87">
        <v>0.86</v>
      </c>
    </row>
    <row r="158" spans="1:15" x14ac:dyDescent="0.25">
      <c r="A158" s="84" t="s">
        <v>361</v>
      </c>
      <c r="B158" s="84" t="s">
        <v>1691</v>
      </c>
      <c r="C158" s="85" t="s">
        <v>1692</v>
      </c>
      <c r="D158" s="85" t="s">
        <v>1684</v>
      </c>
      <c r="E158" s="86">
        <v>0</v>
      </c>
      <c r="F158" s="86">
        <v>0</v>
      </c>
      <c r="G158" s="86">
        <v>1704022433</v>
      </c>
      <c r="H158" s="86">
        <v>1704022433</v>
      </c>
      <c r="I158" s="86">
        <v>0</v>
      </c>
      <c r="J158" s="86">
        <v>1704022433</v>
      </c>
      <c r="K158" s="86">
        <v>1506648271</v>
      </c>
      <c r="L158" s="86">
        <v>1506648271</v>
      </c>
      <c r="M158" s="86">
        <v>0</v>
      </c>
      <c r="N158" s="86">
        <v>0</v>
      </c>
      <c r="O158" s="87">
        <v>0</v>
      </c>
    </row>
    <row r="159" spans="1:15" x14ac:dyDescent="0.25">
      <c r="A159" s="84" t="s">
        <v>361</v>
      </c>
      <c r="B159" s="84" t="s">
        <v>833</v>
      </c>
      <c r="C159" s="85" t="s">
        <v>1693</v>
      </c>
      <c r="D159" s="85" t="s">
        <v>985</v>
      </c>
      <c r="E159" s="86">
        <v>8615990657</v>
      </c>
      <c r="F159" s="86">
        <v>0</v>
      </c>
      <c r="G159" s="86">
        <v>7166699948</v>
      </c>
      <c r="H159" s="86">
        <v>15782690605</v>
      </c>
      <c r="I159" s="86">
        <v>0</v>
      </c>
      <c r="J159" s="86">
        <v>15782690605</v>
      </c>
      <c r="K159" s="86">
        <v>0</v>
      </c>
      <c r="L159" s="86">
        <v>15754897272</v>
      </c>
      <c r="M159" s="86">
        <v>38120410</v>
      </c>
      <c r="N159" s="86">
        <v>13833284621.92</v>
      </c>
      <c r="O159" s="87">
        <v>0.88</v>
      </c>
    </row>
    <row r="160" spans="1:15" x14ac:dyDescent="0.25">
      <c r="A160" s="84" t="s">
        <v>361</v>
      </c>
      <c r="B160" s="84" t="s">
        <v>1694</v>
      </c>
      <c r="C160" s="85" t="s">
        <v>1695</v>
      </c>
      <c r="D160" s="85" t="s">
        <v>1696</v>
      </c>
      <c r="E160" s="86">
        <v>8615990657</v>
      </c>
      <c r="F160" s="86">
        <v>0</v>
      </c>
      <c r="G160" s="86">
        <v>7166699948</v>
      </c>
      <c r="H160" s="86">
        <v>15782690605</v>
      </c>
      <c r="I160" s="86">
        <v>0</v>
      </c>
      <c r="J160" s="86">
        <v>15782690605</v>
      </c>
      <c r="K160" s="86">
        <v>0</v>
      </c>
      <c r="L160" s="86">
        <v>15754897272</v>
      </c>
      <c r="M160" s="86">
        <v>38120410</v>
      </c>
      <c r="N160" s="86">
        <v>13833284621.92</v>
      </c>
      <c r="O160" s="87">
        <v>0.88</v>
      </c>
    </row>
    <row r="161" spans="1:15" ht="15.75" thickBot="1" x14ac:dyDescent="0.3">
      <c r="A161" s="84" t="s">
        <v>361</v>
      </c>
      <c r="B161" s="84" t="s">
        <v>434</v>
      </c>
      <c r="C161" s="89" t="s">
        <v>435</v>
      </c>
      <c r="D161" s="89" t="s">
        <v>1377</v>
      </c>
      <c r="E161" s="90">
        <v>0</v>
      </c>
      <c r="F161" s="90">
        <v>0</v>
      </c>
      <c r="G161" s="90">
        <v>8623638330</v>
      </c>
      <c r="H161" s="90">
        <v>8623638330</v>
      </c>
      <c r="I161" s="90">
        <v>0</v>
      </c>
      <c r="J161" s="90">
        <v>8623638330</v>
      </c>
      <c r="K161" s="90">
        <v>0</v>
      </c>
      <c r="L161" s="90">
        <v>0</v>
      </c>
      <c r="M161" s="90">
        <v>0</v>
      </c>
      <c r="N161" s="90">
        <v>0</v>
      </c>
      <c r="O161" s="9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showGridLines="0" topLeftCell="A10" workbookViewId="0">
      <pane xSplit="4" ySplit="4" topLeftCell="M105" activePane="bottomRight" state="frozen"/>
      <selection activeCell="A10" sqref="A10"/>
      <selection pane="topRight" activeCell="E10" sqref="E10"/>
      <selection pane="bottomLeft" activeCell="A14" sqref="A14"/>
      <selection pane="bottomRight" activeCell="M123" sqref="M123:O123"/>
    </sheetView>
  </sheetViews>
  <sheetFormatPr baseColWidth="10" defaultRowHeight="15" x14ac:dyDescent="0.25"/>
  <cols>
    <col min="1" max="4" width="45.7109375" bestFit="1" customWidth="1"/>
    <col min="5" max="5" width="18.85546875" bestFit="1" customWidth="1"/>
    <col min="6" max="6" width="23" bestFit="1" customWidth="1"/>
    <col min="7" max="7" width="28" bestFit="1" customWidth="1"/>
    <col min="8" max="8" width="21" bestFit="1" customWidth="1"/>
    <col min="9" max="9" width="28.85546875" bestFit="1" customWidth="1"/>
    <col min="10" max="10" width="23.42578125" bestFit="1" customWidth="1"/>
    <col min="11" max="11" width="27.5703125" bestFit="1" customWidth="1"/>
    <col min="12" max="12" width="31.85546875" bestFit="1" customWidth="1"/>
    <col min="13" max="13" width="15.5703125" bestFit="1" customWidth="1"/>
    <col min="14" max="14" width="19.85546875" bestFit="1" customWidth="1"/>
    <col min="15" max="15" width="24" bestFit="1" customWidth="1"/>
  </cols>
  <sheetData>
    <row r="1" spans="1:15" ht="31.5" customHeight="1" x14ac:dyDescent="0.35">
      <c r="A1" s="58" t="s">
        <v>1697</v>
      </c>
      <c r="B1" s="59" t="s">
        <v>43</v>
      </c>
      <c r="C1" s="60" t="s">
        <v>1698</v>
      </c>
    </row>
    <row r="2" spans="1:15" ht="15" customHeight="1" x14ac:dyDescent="0.35">
      <c r="A2" s="61" t="s">
        <v>439</v>
      </c>
      <c r="B2" s="62"/>
      <c r="C2" s="60"/>
    </row>
    <row r="3" spans="1:15" x14ac:dyDescent="0.25">
      <c r="A3">
        <f>COUNTA(A11:A160)+11</f>
        <v>160</v>
      </c>
      <c r="B3" s="63"/>
    </row>
    <row r="4" spans="1:15" x14ac:dyDescent="0.25">
      <c r="A4" s="64" t="s">
        <v>440</v>
      </c>
      <c r="B4" s="65"/>
      <c r="C4" s="66" t="s">
        <v>47</v>
      </c>
    </row>
    <row r="5" spans="1:15" x14ac:dyDescent="0.25">
      <c r="A5" s="92"/>
      <c r="B5" s="92"/>
      <c r="C5" s="93" t="s">
        <v>0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5" x14ac:dyDescent="0.25">
      <c r="A6" s="70" t="s">
        <v>48</v>
      </c>
      <c r="B6" s="71"/>
      <c r="C6" s="70">
        <v>3</v>
      </c>
      <c r="F6">
        <v>3</v>
      </c>
    </row>
    <row r="7" spans="1:15" ht="21" x14ac:dyDescent="0.25">
      <c r="A7" s="70" t="s">
        <v>441</v>
      </c>
      <c r="B7" s="70" t="s">
        <v>50</v>
      </c>
      <c r="C7" t="str">
        <f>MID(A8,FIND(" ",A8,15)+1,FIND(":",A8,FIND(" ",A8,15))-FIND(" ",A8,15)-1)</f>
        <v>CB-0103</v>
      </c>
      <c r="D7" t="str">
        <f>MID(B8,23,2)</f>
        <v>09</v>
      </c>
      <c r="E7" s="61" t="s">
        <v>439</v>
      </c>
      <c r="F7" s="61" t="s">
        <v>51</v>
      </c>
      <c r="G7" t="str">
        <f>MID(A8,FIND(" ",A8,14)+1,7)</f>
        <v>CB-0103</v>
      </c>
      <c r="H7" t="s">
        <v>52</v>
      </c>
      <c r="I7" t="str">
        <f>VLOOKUP(A2,[1]Hoja1!$B$6:$R$120,17,FALSE)</f>
        <v>12.</v>
      </c>
    </row>
    <row r="8" spans="1:15" ht="21" x14ac:dyDescent="0.25">
      <c r="A8" s="70" t="s">
        <v>579</v>
      </c>
      <c r="B8" s="70" t="s">
        <v>54</v>
      </c>
      <c r="D8" t="str">
        <f>MID(A7,7,150)</f>
        <v>EMPRESA DE ACUEDUCTO Y ALCANTARILLADO DE BOGOTA -EAAB ESP-</v>
      </c>
      <c r="E8" t="s">
        <v>52</v>
      </c>
    </row>
    <row r="9" spans="1:15" x14ac:dyDescent="0.25">
      <c r="A9" s="70" t="s">
        <v>442</v>
      </c>
      <c r="B9" s="70" t="s">
        <v>56</v>
      </c>
    </row>
    <row r="10" spans="1:15" x14ac:dyDescent="0.25">
      <c r="A10" s="64"/>
      <c r="B10" s="130">
        <f>+E111+E113+E115+E117+E119+E121+E123</f>
        <v>171198027000</v>
      </c>
      <c r="C10" s="64"/>
    </row>
    <row r="11" spans="1:15" ht="15.75" thickBot="1" x14ac:dyDescent="0.3">
      <c r="A11" s="72"/>
      <c r="B11" s="73"/>
      <c r="C11" s="72"/>
    </row>
    <row r="12" spans="1:15" ht="15" customHeight="1" x14ac:dyDescent="0.25">
      <c r="A12" s="95" t="s">
        <v>57</v>
      </c>
      <c r="B12" s="96" t="s">
        <v>58</v>
      </c>
      <c r="C12" s="76" t="s">
        <v>59</v>
      </c>
      <c r="D12" s="77" t="s">
        <v>60</v>
      </c>
      <c r="E12" s="78" t="s">
        <v>580</v>
      </c>
      <c r="F12" s="77" t="s">
        <v>581</v>
      </c>
      <c r="G12" s="77" t="s">
        <v>582</v>
      </c>
      <c r="H12" s="77" t="s">
        <v>583</v>
      </c>
      <c r="I12" s="77" t="s">
        <v>584</v>
      </c>
      <c r="J12" s="78" t="s">
        <v>585</v>
      </c>
      <c r="K12" s="77" t="s">
        <v>586</v>
      </c>
      <c r="L12" s="78" t="s">
        <v>587</v>
      </c>
      <c r="M12" s="97" t="s">
        <v>588</v>
      </c>
      <c r="N12" s="97" t="s">
        <v>589</v>
      </c>
      <c r="O12" s="79" t="s">
        <v>590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591</v>
      </c>
      <c r="F13" s="82" t="s">
        <v>75</v>
      </c>
      <c r="G13" s="82" t="s">
        <v>76</v>
      </c>
      <c r="H13" s="82" t="s">
        <v>592</v>
      </c>
      <c r="I13" s="82" t="s">
        <v>593</v>
      </c>
      <c r="J13" s="82" t="s">
        <v>594</v>
      </c>
      <c r="K13" s="82" t="s">
        <v>595</v>
      </c>
      <c r="L13" s="82" t="s">
        <v>596</v>
      </c>
      <c r="M13" s="82" t="s">
        <v>597</v>
      </c>
      <c r="N13" s="82" t="s">
        <v>598</v>
      </c>
      <c r="O13" s="83" t="s">
        <v>599</v>
      </c>
    </row>
    <row r="14" spans="1:15" x14ac:dyDescent="0.25">
      <c r="A14" s="84" t="s">
        <v>439</v>
      </c>
      <c r="B14" s="84" t="s">
        <v>310</v>
      </c>
      <c r="C14" s="85" t="s">
        <v>311</v>
      </c>
      <c r="D14" s="85" t="s">
        <v>1327</v>
      </c>
      <c r="E14" s="86">
        <v>2398011840000</v>
      </c>
      <c r="F14" s="86">
        <v>108828742347</v>
      </c>
      <c r="G14" s="86">
        <v>151977417961</v>
      </c>
      <c r="H14" s="86">
        <v>2549989257961</v>
      </c>
      <c r="I14" s="86">
        <v>0</v>
      </c>
      <c r="J14" s="86">
        <v>2549989257961</v>
      </c>
      <c r="K14" s="86">
        <v>51677488246</v>
      </c>
      <c r="L14" s="86">
        <v>1752507982264</v>
      </c>
      <c r="M14" s="86">
        <v>146349897651</v>
      </c>
      <c r="N14" s="86">
        <v>1192565010366</v>
      </c>
      <c r="O14" s="87">
        <v>47</v>
      </c>
    </row>
    <row r="15" spans="1:15" x14ac:dyDescent="0.25">
      <c r="A15" s="84" t="s">
        <v>439</v>
      </c>
      <c r="B15" s="84" t="s">
        <v>600</v>
      </c>
      <c r="C15" s="85" t="s">
        <v>1131</v>
      </c>
      <c r="D15" s="85" t="s">
        <v>875</v>
      </c>
      <c r="E15" s="86">
        <v>2252016540000</v>
      </c>
      <c r="F15" s="86">
        <v>129239538947</v>
      </c>
      <c r="G15" s="86">
        <v>198130635803</v>
      </c>
      <c r="H15" s="86">
        <v>2450147175803</v>
      </c>
      <c r="I15" s="86">
        <v>0</v>
      </c>
      <c r="J15" s="86">
        <v>2450147175803</v>
      </c>
      <c r="K15" s="86">
        <v>51677488246</v>
      </c>
      <c r="L15" s="86">
        <v>1752507982264</v>
      </c>
      <c r="M15" s="86">
        <v>146349897651</v>
      </c>
      <c r="N15" s="86">
        <v>1192565010366</v>
      </c>
      <c r="O15" s="87">
        <v>49</v>
      </c>
    </row>
    <row r="16" spans="1:15" x14ac:dyDescent="0.25">
      <c r="A16" s="84" t="s">
        <v>439</v>
      </c>
      <c r="B16" s="84" t="s">
        <v>604</v>
      </c>
      <c r="C16" s="85" t="s">
        <v>1133</v>
      </c>
      <c r="D16" s="85" t="s">
        <v>878</v>
      </c>
      <c r="E16" s="86">
        <v>938702829000</v>
      </c>
      <c r="F16" s="86">
        <v>30514534641</v>
      </c>
      <c r="G16" s="86">
        <v>26539259607</v>
      </c>
      <c r="H16" s="86">
        <v>965242088607</v>
      </c>
      <c r="I16" s="86">
        <v>0</v>
      </c>
      <c r="J16" s="86">
        <v>965242088607</v>
      </c>
      <c r="K16" s="86">
        <v>48416077462</v>
      </c>
      <c r="L16" s="86">
        <v>704380386364</v>
      </c>
      <c r="M16" s="86">
        <v>72897921235</v>
      </c>
      <c r="N16" s="86">
        <v>591309643676</v>
      </c>
      <c r="O16" s="87">
        <v>61</v>
      </c>
    </row>
    <row r="17" spans="1:15" x14ac:dyDescent="0.25">
      <c r="A17" s="84" t="s">
        <v>439</v>
      </c>
      <c r="B17" s="84" t="s">
        <v>607</v>
      </c>
      <c r="C17" s="85" t="s">
        <v>1134</v>
      </c>
      <c r="D17" s="85" t="s">
        <v>880</v>
      </c>
      <c r="E17" s="86">
        <v>268135556000</v>
      </c>
      <c r="F17" s="86">
        <v>737288933</v>
      </c>
      <c r="G17" s="86">
        <v>136377195</v>
      </c>
      <c r="H17" s="86">
        <v>268271933195</v>
      </c>
      <c r="I17" s="86">
        <v>0</v>
      </c>
      <c r="J17" s="86">
        <v>268271933195</v>
      </c>
      <c r="K17" s="86">
        <v>15853553354</v>
      </c>
      <c r="L17" s="86">
        <v>183547956454</v>
      </c>
      <c r="M17" s="86">
        <v>18293314549</v>
      </c>
      <c r="N17" s="86">
        <v>166137741086</v>
      </c>
      <c r="O17" s="87">
        <v>62</v>
      </c>
    </row>
    <row r="18" spans="1:15" x14ac:dyDescent="0.25">
      <c r="A18" s="84" t="s">
        <v>439</v>
      </c>
      <c r="B18" s="84" t="s">
        <v>610</v>
      </c>
      <c r="C18" s="85" t="s">
        <v>1135</v>
      </c>
      <c r="D18" s="85" t="s">
        <v>1699</v>
      </c>
      <c r="E18" s="86">
        <v>169230437000</v>
      </c>
      <c r="F18" s="86">
        <v>-2247379262</v>
      </c>
      <c r="G18" s="86">
        <v>-1892469617</v>
      </c>
      <c r="H18" s="86">
        <v>167337967383</v>
      </c>
      <c r="I18" s="86">
        <v>0</v>
      </c>
      <c r="J18" s="86">
        <v>167337967383</v>
      </c>
      <c r="K18" s="86">
        <v>10965544416</v>
      </c>
      <c r="L18" s="86">
        <v>110715609182</v>
      </c>
      <c r="M18" s="86">
        <v>10993268991</v>
      </c>
      <c r="N18" s="86">
        <v>110697170505</v>
      </c>
      <c r="O18" s="87">
        <v>66</v>
      </c>
    </row>
    <row r="19" spans="1:15" x14ac:dyDescent="0.25">
      <c r="A19" s="84" t="s">
        <v>439</v>
      </c>
      <c r="B19" s="84" t="s">
        <v>613</v>
      </c>
      <c r="C19" s="85" t="s">
        <v>1136</v>
      </c>
      <c r="D19" s="85" t="s">
        <v>1058</v>
      </c>
      <c r="E19" s="86">
        <v>91582773000</v>
      </c>
      <c r="F19" s="86">
        <v>-786545341</v>
      </c>
      <c r="G19" s="86">
        <v>-522395943</v>
      </c>
      <c r="H19" s="86">
        <v>91060377057</v>
      </c>
      <c r="I19" s="86">
        <v>0</v>
      </c>
      <c r="J19" s="86">
        <v>91060377057</v>
      </c>
      <c r="K19" s="86">
        <v>7647627414</v>
      </c>
      <c r="L19" s="86">
        <v>66406327814</v>
      </c>
      <c r="M19" s="86">
        <v>7648913056</v>
      </c>
      <c r="N19" s="86">
        <v>66404462826</v>
      </c>
      <c r="O19" s="87">
        <v>73</v>
      </c>
    </row>
    <row r="20" spans="1:15" x14ac:dyDescent="0.25">
      <c r="A20" s="84" t="s">
        <v>439</v>
      </c>
      <c r="B20" s="84" t="s">
        <v>616</v>
      </c>
      <c r="C20" s="85" t="s">
        <v>1138</v>
      </c>
      <c r="D20" s="85" t="s">
        <v>886</v>
      </c>
      <c r="E20" s="86">
        <v>65000000</v>
      </c>
      <c r="F20" s="86">
        <v>0</v>
      </c>
      <c r="G20" s="86">
        <v>0</v>
      </c>
      <c r="H20" s="86">
        <v>65000000</v>
      </c>
      <c r="I20" s="86">
        <v>0</v>
      </c>
      <c r="J20" s="86">
        <v>65000000</v>
      </c>
      <c r="K20" s="86">
        <v>4880850</v>
      </c>
      <c r="L20" s="86">
        <v>43927650</v>
      </c>
      <c r="M20" s="86">
        <v>4880850</v>
      </c>
      <c r="N20" s="86">
        <v>43927650</v>
      </c>
      <c r="O20" s="87">
        <v>68</v>
      </c>
    </row>
    <row r="21" spans="1:15" x14ac:dyDescent="0.25">
      <c r="A21" s="84" t="s">
        <v>439</v>
      </c>
      <c r="B21" s="84" t="s">
        <v>619</v>
      </c>
      <c r="C21" s="85" t="s">
        <v>1140</v>
      </c>
      <c r="D21" s="85" t="s">
        <v>1700</v>
      </c>
      <c r="E21" s="86">
        <v>12847259000</v>
      </c>
      <c r="F21" s="86">
        <v>-130509004</v>
      </c>
      <c r="G21" s="86">
        <v>-94512642</v>
      </c>
      <c r="H21" s="86">
        <v>12752746358</v>
      </c>
      <c r="I21" s="86">
        <v>0</v>
      </c>
      <c r="J21" s="86">
        <v>12752746358</v>
      </c>
      <c r="K21" s="86">
        <v>1035954141</v>
      </c>
      <c r="L21" s="86">
        <v>9509812696</v>
      </c>
      <c r="M21" s="86">
        <v>1035954141</v>
      </c>
      <c r="N21" s="86">
        <v>9509812696</v>
      </c>
      <c r="O21" s="87">
        <v>75</v>
      </c>
    </row>
    <row r="22" spans="1:15" x14ac:dyDescent="0.25">
      <c r="A22" s="84" t="s">
        <v>439</v>
      </c>
      <c r="B22" s="84" t="s">
        <v>622</v>
      </c>
      <c r="C22" s="85" t="s">
        <v>1142</v>
      </c>
      <c r="D22" s="85" t="s">
        <v>624</v>
      </c>
      <c r="E22" s="86">
        <v>1558040000</v>
      </c>
      <c r="F22" s="86">
        <v>-39417945</v>
      </c>
      <c r="G22" s="86">
        <v>-29094076</v>
      </c>
      <c r="H22" s="86">
        <v>1528945924</v>
      </c>
      <c r="I22" s="86">
        <v>0</v>
      </c>
      <c r="J22" s="86">
        <v>1528945924</v>
      </c>
      <c r="K22" s="86">
        <v>102833391</v>
      </c>
      <c r="L22" s="86">
        <v>869871440</v>
      </c>
      <c r="M22" s="86">
        <v>102833391</v>
      </c>
      <c r="N22" s="86">
        <v>869871440</v>
      </c>
      <c r="O22" s="87">
        <v>57</v>
      </c>
    </row>
    <row r="23" spans="1:15" x14ac:dyDescent="0.25">
      <c r="A23" s="84" t="s">
        <v>439</v>
      </c>
      <c r="B23" s="84" t="s">
        <v>625</v>
      </c>
      <c r="C23" s="85" t="s">
        <v>1144</v>
      </c>
      <c r="D23" s="85" t="s">
        <v>1701</v>
      </c>
      <c r="E23" s="86">
        <v>8418779000</v>
      </c>
      <c r="F23" s="86">
        <v>-177363805</v>
      </c>
      <c r="G23" s="86">
        <v>-142633879</v>
      </c>
      <c r="H23" s="86">
        <v>8276145121</v>
      </c>
      <c r="I23" s="86">
        <v>0</v>
      </c>
      <c r="J23" s="86">
        <v>8276145121</v>
      </c>
      <c r="K23" s="86">
        <v>656700589</v>
      </c>
      <c r="L23" s="86">
        <v>5496140160</v>
      </c>
      <c r="M23" s="86">
        <v>656700589</v>
      </c>
      <c r="N23" s="86">
        <v>5496140160</v>
      </c>
      <c r="O23" s="87">
        <v>66</v>
      </c>
    </row>
    <row r="24" spans="1:15" x14ac:dyDescent="0.25">
      <c r="A24" s="84" t="s">
        <v>439</v>
      </c>
      <c r="B24" s="84" t="s">
        <v>628</v>
      </c>
      <c r="C24" s="85" t="s">
        <v>1146</v>
      </c>
      <c r="D24" s="85" t="s">
        <v>1060</v>
      </c>
      <c r="E24" s="86">
        <v>389224000</v>
      </c>
      <c r="F24" s="86">
        <v>-67158000</v>
      </c>
      <c r="G24" s="86">
        <v>-101597301</v>
      </c>
      <c r="H24" s="86">
        <v>287626699</v>
      </c>
      <c r="I24" s="86">
        <v>0</v>
      </c>
      <c r="J24" s="86">
        <v>287626699</v>
      </c>
      <c r="K24" s="86">
        <v>16566590</v>
      </c>
      <c r="L24" s="86">
        <v>151968221</v>
      </c>
      <c r="M24" s="86">
        <v>16566590</v>
      </c>
      <c r="N24" s="86">
        <v>151968221</v>
      </c>
      <c r="O24" s="87">
        <v>53</v>
      </c>
    </row>
    <row r="25" spans="1:15" x14ac:dyDescent="0.25">
      <c r="A25" s="84" t="s">
        <v>439</v>
      </c>
      <c r="B25" s="84" t="s">
        <v>631</v>
      </c>
      <c r="C25" s="85" t="s">
        <v>1702</v>
      </c>
      <c r="D25" s="85" t="s">
        <v>633</v>
      </c>
      <c r="E25" s="86">
        <v>13324708000</v>
      </c>
      <c r="F25" s="86">
        <v>-223200079</v>
      </c>
      <c r="G25" s="86">
        <v>-388204379</v>
      </c>
      <c r="H25" s="86">
        <v>12936503621</v>
      </c>
      <c r="I25" s="86">
        <v>0</v>
      </c>
      <c r="J25" s="86">
        <v>12936503621</v>
      </c>
      <c r="K25" s="86">
        <v>0</v>
      </c>
      <c r="L25" s="86">
        <v>11746010485</v>
      </c>
      <c r="M25" s="86">
        <v>0</v>
      </c>
      <c r="N25" s="86">
        <v>11746010485</v>
      </c>
      <c r="O25" s="87">
        <v>91</v>
      </c>
    </row>
    <row r="26" spans="1:15" x14ac:dyDescent="0.25">
      <c r="A26" s="84" t="s">
        <v>439</v>
      </c>
      <c r="B26" s="84" t="s">
        <v>634</v>
      </c>
      <c r="C26" s="85" t="s">
        <v>1150</v>
      </c>
      <c r="D26" s="85" t="s">
        <v>636</v>
      </c>
      <c r="E26" s="86">
        <v>13975260000</v>
      </c>
      <c r="F26" s="86">
        <v>-194620913</v>
      </c>
      <c r="G26" s="86">
        <v>-132416891</v>
      </c>
      <c r="H26" s="86">
        <v>13842843109</v>
      </c>
      <c r="I26" s="86">
        <v>0</v>
      </c>
      <c r="J26" s="86">
        <v>13842843109</v>
      </c>
      <c r="K26" s="86">
        <v>12099354</v>
      </c>
      <c r="L26" s="86">
        <v>163228579</v>
      </c>
      <c r="M26" s="86">
        <v>16416483</v>
      </c>
      <c r="N26" s="86">
        <v>161151908</v>
      </c>
      <c r="O26" s="87">
        <v>1</v>
      </c>
    </row>
    <row r="27" spans="1:15" x14ac:dyDescent="0.25">
      <c r="A27" s="84" t="s">
        <v>439</v>
      </c>
      <c r="B27" s="84" t="s">
        <v>637</v>
      </c>
      <c r="C27" s="85" t="s">
        <v>1152</v>
      </c>
      <c r="D27" s="85" t="s">
        <v>639</v>
      </c>
      <c r="E27" s="86">
        <v>14074821000</v>
      </c>
      <c r="F27" s="86">
        <v>-128509108</v>
      </c>
      <c r="G27" s="86">
        <v>-73513408</v>
      </c>
      <c r="H27" s="86">
        <v>14001307592</v>
      </c>
      <c r="I27" s="86">
        <v>0</v>
      </c>
      <c r="J27" s="86">
        <v>14001307592</v>
      </c>
      <c r="K27" s="86">
        <v>799021010</v>
      </c>
      <c r="L27" s="86">
        <v>8137068663</v>
      </c>
      <c r="M27" s="86">
        <v>802217670</v>
      </c>
      <c r="N27" s="86">
        <v>8133743891</v>
      </c>
      <c r="O27" s="87">
        <v>58</v>
      </c>
    </row>
    <row r="28" spans="1:15" x14ac:dyDescent="0.25">
      <c r="A28" s="84" t="s">
        <v>439</v>
      </c>
      <c r="B28" s="84" t="s">
        <v>640</v>
      </c>
      <c r="C28" s="85" t="s">
        <v>1154</v>
      </c>
      <c r="D28" s="85" t="s">
        <v>642</v>
      </c>
      <c r="E28" s="86">
        <v>3514257000</v>
      </c>
      <c r="F28" s="86">
        <v>25955308</v>
      </c>
      <c r="G28" s="86">
        <v>70919085</v>
      </c>
      <c r="H28" s="86">
        <v>3585176085</v>
      </c>
      <c r="I28" s="86">
        <v>0</v>
      </c>
      <c r="J28" s="86">
        <v>3585176085</v>
      </c>
      <c r="K28" s="86">
        <v>263084267</v>
      </c>
      <c r="L28" s="86">
        <v>2345245167</v>
      </c>
      <c r="M28" s="86">
        <v>263084267</v>
      </c>
      <c r="N28" s="86">
        <v>2345245167</v>
      </c>
      <c r="O28" s="87">
        <v>65</v>
      </c>
    </row>
    <row r="29" spans="1:15" x14ac:dyDescent="0.25">
      <c r="A29" s="84" t="s">
        <v>439</v>
      </c>
      <c r="B29" s="84" t="s">
        <v>643</v>
      </c>
      <c r="C29" s="85" t="s">
        <v>1156</v>
      </c>
      <c r="D29" s="85" t="s">
        <v>645</v>
      </c>
      <c r="E29" s="86">
        <v>5716499000</v>
      </c>
      <c r="F29" s="86">
        <v>-54225375</v>
      </c>
      <c r="G29" s="86">
        <v>-614728133</v>
      </c>
      <c r="H29" s="86">
        <v>5101770867</v>
      </c>
      <c r="I29" s="86">
        <v>0</v>
      </c>
      <c r="J29" s="86">
        <v>5101770867</v>
      </c>
      <c r="K29" s="86">
        <v>184605394</v>
      </c>
      <c r="L29" s="86">
        <v>3018099816</v>
      </c>
      <c r="M29" s="86">
        <v>203530538</v>
      </c>
      <c r="N29" s="86">
        <v>3006927570</v>
      </c>
      <c r="O29" s="87">
        <v>59</v>
      </c>
    </row>
    <row r="30" spans="1:15" x14ac:dyDescent="0.25">
      <c r="A30" s="84" t="s">
        <v>439</v>
      </c>
      <c r="B30" s="84" t="s">
        <v>649</v>
      </c>
      <c r="C30" s="85" t="s">
        <v>1703</v>
      </c>
      <c r="D30" s="85" t="s">
        <v>1704</v>
      </c>
      <c r="E30" s="86">
        <v>3063955000</v>
      </c>
      <c r="F30" s="86">
        <v>-271785000</v>
      </c>
      <c r="G30" s="86">
        <v>-271785000</v>
      </c>
      <c r="H30" s="86">
        <v>2792170000</v>
      </c>
      <c r="I30" s="86">
        <v>0</v>
      </c>
      <c r="J30" s="86">
        <v>2792170000</v>
      </c>
      <c r="K30" s="86">
        <v>242171416</v>
      </c>
      <c r="L30" s="86">
        <v>2063144589</v>
      </c>
      <c r="M30" s="86">
        <v>242171416</v>
      </c>
      <c r="N30" s="86">
        <v>2063144589</v>
      </c>
      <c r="O30" s="87">
        <v>74</v>
      </c>
    </row>
    <row r="31" spans="1:15" x14ac:dyDescent="0.25">
      <c r="A31" s="84" t="s">
        <v>439</v>
      </c>
      <c r="B31" s="84" t="s">
        <v>901</v>
      </c>
      <c r="C31" s="85" t="s">
        <v>1705</v>
      </c>
      <c r="D31" s="85" t="s">
        <v>903</v>
      </c>
      <c r="E31" s="86">
        <v>500000000</v>
      </c>
      <c r="F31" s="86">
        <v>-200000000</v>
      </c>
      <c r="G31" s="86">
        <v>-200000000</v>
      </c>
      <c r="H31" s="86">
        <v>300000000</v>
      </c>
      <c r="I31" s="86">
        <v>0</v>
      </c>
      <c r="J31" s="86">
        <v>300000000</v>
      </c>
      <c r="K31" s="86">
        <v>0</v>
      </c>
      <c r="L31" s="86">
        <v>9601302</v>
      </c>
      <c r="M31" s="86">
        <v>0</v>
      </c>
      <c r="N31" s="86">
        <v>9601302</v>
      </c>
      <c r="O31" s="87">
        <v>3</v>
      </c>
    </row>
    <row r="32" spans="1:15" x14ac:dyDescent="0.25">
      <c r="A32" s="84" t="s">
        <v>439</v>
      </c>
      <c r="B32" s="84" t="s">
        <v>652</v>
      </c>
      <c r="C32" s="85" t="s">
        <v>1160</v>
      </c>
      <c r="D32" s="85" t="s">
        <v>1063</v>
      </c>
      <c r="E32" s="86">
        <v>199862000</v>
      </c>
      <c r="F32" s="86">
        <v>0</v>
      </c>
      <c r="G32" s="86">
        <v>607492950</v>
      </c>
      <c r="H32" s="86">
        <v>807354950</v>
      </c>
      <c r="I32" s="86">
        <v>0</v>
      </c>
      <c r="J32" s="86">
        <v>807354950</v>
      </c>
      <c r="K32" s="86">
        <v>0</v>
      </c>
      <c r="L32" s="86">
        <v>755162600</v>
      </c>
      <c r="M32" s="86">
        <v>0</v>
      </c>
      <c r="N32" s="86">
        <v>755162600</v>
      </c>
      <c r="O32" s="87">
        <v>94</v>
      </c>
    </row>
    <row r="33" spans="1:15" x14ac:dyDescent="0.25">
      <c r="A33" s="84" t="s">
        <v>439</v>
      </c>
      <c r="B33" s="84" t="s">
        <v>655</v>
      </c>
      <c r="C33" s="85" t="s">
        <v>1162</v>
      </c>
      <c r="D33" s="85" t="s">
        <v>657</v>
      </c>
      <c r="E33" s="86">
        <v>44109988000</v>
      </c>
      <c r="F33" s="86">
        <v>3482030490</v>
      </c>
      <c r="G33" s="86">
        <v>1554323295</v>
      </c>
      <c r="H33" s="86">
        <v>45664311295</v>
      </c>
      <c r="I33" s="86">
        <v>0</v>
      </c>
      <c r="J33" s="86">
        <v>45664311295</v>
      </c>
      <c r="K33" s="86">
        <v>1309416056</v>
      </c>
      <c r="L33" s="86">
        <v>35265659154</v>
      </c>
      <c r="M33" s="86">
        <v>3822668964</v>
      </c>
      <c r="N33" s="86">
        <v>21126907498</v>
      </c>
      <c r="O33" s="87">
        <v>46</v>
      </c>
    </row>
    <row r="34" spans="1:15" x14ac:dyDescent="0.25">
      <c r="A34" s="84" t="s">
        <v>439</v>
      </c>
      <c r="B34" s="84" t="s">
        <v>658</v>
      </c>
      <c r="C34" s="85" t="s">
        <v>1163</v>
      </c>
      <c r="D34" s="85" t="s">
        <v>660</v>
      </c>
      <c r="E34" s="86">
        <v>33891517000</v>
      </c>
      <c r="F34" s="86">
        <v>3946550036</v>
      </c>
      <c r="G34" s="86">
        <v>4680407848</v>
      </c>
      <c r="H34" s="86">
        <v>38571924848</v>
      </c>
      <c r="I34" s="86">
        <v>0</v>
      </c>
      <c r="J34" s="86">
        <v>38571924848</v>
      </c>
      <c r="K34" s="86">
        <v>842061189</v>
      </c>
      <c r="L34" s="86">
        <v>31274417822</v>
      </c>
      <c r="M34" s="86">
        <v>3362458769</v>
      </c>
      <c r="N34" s="86">
        <v>18011276427</v>
      </c>
      <c r="O34" s="87">
        <v>47</v>
      </c>
    </row>
    <row r="35" spans="1:15" x14ac:dyDescent="0.25">
      <c r="A35" s="84" t="s">
        <v>439</v>
      </c>
      <c r="B35" s="84" t="s">
        <v>907</v>
      </c>
      <c r="C35" s="85" t="s">
        <v>1165</v>
      </c>
      <c r="D35" s="85" t="s">
        <v>1065</v>
      </c>
      <c r="E35" s="86">
        <v>2191344000</v>
      </c>
      <c r="F35" s="86">
        <v>-199864000</v>
      </c>
      <c r="G35" s="86">
        <v>-227617000</v>
      </c>
      <c r="H35" s="86">
        <v>1963727000</v>
      </c>
      <c r="I35" s="86">
        <v>0</v>
      </c>
      <c r="J35" s="86">
        <v>1963727000</v>
      </c>
      <c r="K35" s="86">
        <v>123631184</v>
      </c>
      <c r="L35" s="86">
        <v>1700090239</v>
      </c>
      <c r="M35" s="86">
        <v>116486512</v>
      </c>
      <c r="N35" s="86">
        <v>824479978</v>
      </c>
      <c r="O35" s="87">
        <v>42</v>
      </c>
    </row>
    <row r="36" spans="1:15" x14ac:dyDescent="0.25">
      <c r="A36" s="84" t="s">
        <v>439</v>
      </c>
      <c r="B36" s="84" t="s">
        <v>661</v>
      </c>
      <c r="C36" s="85" t="s">
        <v>1167</v>
      </c>
      <c r="D36" s="85" t="s">
        <v>663</v>
      </c>
      <c r="E36" s="86">
        <v>8027127000</v>
      </c>
      <c r="F36" s="86">
        <v>-264655546</v>
      </c>
      <c r="G36" s="86">
        <v>-2898467553</v>
      </c>
      <c r="H36" s="86">
        <v>5128659447</v>
      </c>
      <c r="I36" s="86">
        <v>0</v>
      </c>
      <c r="J36" s="86">
        <v>5128659447</v>
      </c>
      <c r="K36" s="86">
        <v>343723683</v>
      </c>
      <c r="L36" s="86">
        <v>2291151093</v>
      </c>
      <c r="M36" s="86">
        <v>343723683</v>
      </c>
      <c r="N36" s="86">
        <v>2291151093</v>
      </c>
      <c r="O36" s="87">
        <v>45</v>
      </c>
    </row>
    <row r="37" spans="1:15" x14ac:dyDescent="0.25">
      <c r="A37" s="84" t="s">
        <v>439</v>
      </c>
      <c r="B37" s="84" t="s">
        <v>664</v>
      </c>
      <c r="C37" s="85" t="s">
        <v>1168</v>
      </c>
      <c r="D37" s="85" t="s">
        <v>1706</v>
      </c>
      <c r="E37" s="86">
        <v>54795131000</v>
      </c>
      <c r="F37" s="86">
        <v>-497362295</v>
      </c>
      <c r="G37" s="86">
        <v>474523517</v>
      </c>
      <c r="H37" s="86">
        <v>55269654517</v>
      </c>
      <c r="I37" s="86">
        <v>0</v>
      </c>
      <c r="J37" s="86">
        <v>55269654517</v>
      </c>
      <c r="K37" s="86">
        <v>3578592882</v>
      </c>
      <c r="L37" s="86">
        <v>37566688118</v>
      </c>
      <c r="M37" s="86">
        <v>3477376594</v>
      </c>
      <c r="N37" s="86">
        <v>34313663083</v>
      </c>
      <c r="O37" s="87">
        <v>62</v>
      </c>
    </row>
    <row r="38" spans="1:15" x14ac:dyDescent="0.25">
      <c r="A38" s="84" t="s">
        <v>439</v>
      </c>
      <c r="B38" s="84" t="s">
        <v>667</v>
      </c>
      <c r="C38" s="85" t="s">
        <v>1170</v>
      </c>
      <c r="D38" s="85" t="s">
        <v>681</v>
      </c>
      <c r="E38" s="86">
        <v>6721420000</v>
      </c>
      <c r="F38" s="86">
        <v>-75843761</v>
      </c>
      <c r="G38" s="86">
        <v>-51223751</v>
      </c>
      <c r="H38" s="86">
        <v>6670196249</v>
      </c>
      <c r="I38" s="86">
        <v>0</v>
      </c>
      <c r="J38" s="86">
        <v>6670196249</v>
      </c>
      <c r="K38" s="86">
        <v>412197086</v>
      </c>
      <c r="L38" s="86">
        <v>4100932703</v>
      </c>
      <c r="M38" s="86">
        <v>382403353</v>
      </c>
      <c r="N38" s="86">
        <v>3688735617</v>
      </c>
      <c r="O38" s="87">
        <v>55</v>
      </c>
    </row>
    <row r="39" spans="1:15" x14ac:dyDescent="0.25">
      <c r="A39" s="84" t="s">
        <v>439</v>
      </c>
      <c r="B39" s="84" t="s">
        <v>682</v>
      </c>
      <c r="C39" s="85" t="s">
        <v>1181</v>
      </c>
      <c r="D39" s="85" t="s">
        <v>1707</v>
      </c>
      <c r="E39" s="86">
        <v>5899026000</v>
      </c>
      <c r="F39" s="86">
        <v>-36976561</v>
      </c>
      <c r="G39" s="86">
        <v>779909502</v>
      </c>
      <c r="H39" s="86">
        <v>6678935502</v>
      </c>
      <c r="I39" s="86">
        <v>0</v>
      </c>
      <c r="J39" s="86">
        <v>6678935502</v>
      </c>
      <c r="K39" s="86">
        <v>166567518</v>
      </c>
      <c r="L39" s="86">
        <v>5711098652</v>
      </c>
      <c r="M39" s="86">
        <v>166567518</v>
      </c>
      <c r="N39" s="86">
        <v>5662589221</v>
      </c>
      <c r="O39" s="87">
        <v>85</v>
      </c>
    </row>
    <row r="40" spans="1:15" x14ac:dyDescent="0.25">
      <c r="A40" s="84" t="s">
        <v>439</v>
      </c>
      <c r="B40" s="84" t="s">
        <v>1342</v>
      </c>
      <c r="C40" s="85" t="s">
        <v>1708</v>
      </c>
      <c r="D40" s="85" t="s">
        <v>1709</v>
      </c>
      <c r="E40" s="86">
        <v>14569634000</v>
      </c>
      <c r="F40" s="86">
        <v>-158393904</v>
      </c>
      <c r="G40" s="86">
        <v>-106459088</v>
      </c>
      <c r="H40" s="86">
        <v>14463174912</v>
      </c>
      <c r="I40" s="86">
        <v>0</v>
      </c>
      <c r="J40" s="86">
        <v>14463174912</v>
      </c>
      <c r="K40" s="86">
        <v>1218506719</v>
      </c>
      <c r="L40" s="86">
        <v>10844369003</v>
      </c>
      <c r="M40" s="86">
        <v>1209762854</v>
      </c>
      <c r="N40" s="86">
        <v>9730161149</v>
      </c>
      <c r="O40" s="87">
        <v>67</v>
      </c>
    </row>
    <row r="41" spans="1:15" x14ac:dyDescent="0.25">
      <c r="A41" s="84" t="s">
        <v>439</v>
      </c>
      <c r="B41" s="84" t="s">
        <v>1710</v>
      </c>
      <c r="C41" s="85" t="s">
        <v>1711</v>
      </c>
      <c r="D41" s="85" t="s">
        <v>1712</v>
      </c>
      <c r="E41" s="86">
        <v>23271645000</v>
      </c>
      <c r="F41" s="86">
        <v>-129179081</v>
      </c>
      <c r="G41" s="86">
        <v>-78735645</v>
      </c>
      <c r="H41" s="86">
        <v>23192909355</v>
      </c>
      <c r="I41" s="86">
        <v>0</v>
      </c>
      <c r="J41" s="86">
        <v>23192909355</v>
      </c>
      <c r="K41" s="86">
        <v>1576285850</v>
      </c>
      <c r="L41" s="86">
        <v>14514306723</v>
      </c>
      <c r="M41" s="86">
        <v>1550462697</v>
      </c>
      <c r="N41" s="86">
        <v>13041405972</v>
      </c>
      <c r="O41" s="87">
        <v>56</v>
      </c>
    </row>
    <row r="42" spans="1:15" x14ac:dyDescent="0.25">
      <c r="A42" s="84" t="s">
        <v>439</v>
      </c>
      <c r="B42" s="84" t="s">
        <v>1713</v>
      </c>
      <c r="C42" s="85" t="s">
        <v>1714</v>
      </c>
      <c r="D42" s="85" t="s">
        <v>1715</v>
      </c>
      <c r="E42" s="86">
        <v>1189443000</v>
      </c>
      <c r="F42" s="86">
        <v>-22894024</v>
      </c>
      <c r="G42" s="86">
        <v>-16435045</v>
      </c>
      <c r="H42" s="86">
        <v>1173007955</v>
      </c>
      <c r="I42" s="86">
        <v>0</v>
      </c>
      <c r="J42" s="86">
        <v>1173007955</v>
      </c>
      <c r="K42" s="86">
        <v>88350578</v>
      </c>
      <c r="L42" s="86">
        <v>760357517</v>
      </c>
      <c r="M42" s="86">
        <v>85839309</v>
      </c>
      <c r="N42" s="86">
        <v>671832735</v>
      </c>
      <c r="O42" s="87">
        <v>57</v>
      </c>
    </row>
    <row r="43" spans="1:15" x14ac:dyDescent="0.25">
      <c r="A43" s="84" t="s">
        <v>439</v>
      </c>
      <c r="B43" s="84" t="s">
        <v>1716</v>
      </c>
      <c r="C43" s="85" t="s">
        <v>1717</v>
      </c>
      <c r="D43" s="85" t="s">
        <v>696</v>
      </c>
      <c r="E43" s="86">
        <v>1875519000</v>
      </c>
      <c r="F43" s="86">
        <v>-33633740</v>
      </c>
      <c r="G43" s="86">
        <v>-21323736</v>
      </c>
      <c r="H43" s="86">
        <v>1854195264</v>
      </c>
      <c r="I43" s="86">
        <v>0</v>
      </c>
      <c r="J43" s="86">
        <v>1854195264</v>
      </c>
      <c r="K43" s="86">
        <v>70011086</v>
      </c>
      <c r="L43" s="86">
        <v>981549862</v>
      </c>
      <c r="M43" s="86">
        <v>49404523</v>
      </c>
      <c r="N43" s="86">
        <v>911538776</v>
      </c>
      <c r="O43" s="87">
        <v>49</v>
      </c>
    </row>
    <row r="44" spans="1:15" x14ac:dyDescent="0.25">
      <c r="A44" s="84" t="s">
        <v>439</v>
      </c>
      <c r="B44" s="84" t="s">
        <v>1718</v>
      </c>
      <c r="C44" s="85" t="s">
        <v>1719</v>
      </c>
      <c r="D44" s="85" t="s">
        <v>699</v>
      </c>
      <c r="E44" s="86">
        <v>1268444000</v>
      </c>
      <c r="F44" s="86">
        <v>-40441224</v>
      </c>
      <c r="G44" s="86">
        <v>-31208720</v>
      </c>
      <c r="H44" s="86">
        <v>1237235280</v>
      </c>
      <c r="I44" s="86">
        <v>0</v>
      </c>
      <c r="J44" s="86">
        <v>1237235280</v>
      </c>
      <c r="K44" s="86">
        <v>46674045</v>
      </c>
      <c r="L44" s="86">
        <v>654073658</v>
      </c>
      <c r="M44" s="86">
        <v>32936340</v>
      </c>
      <c r="N44" s="86">
        <v>607399613</v>
      </c>
      <c r="O44" s="87">
        <v>49</v>
      </c>
    </row>
    <row r="45" spans="1:15" x14ac:dyDescent="0.25">
      <c r="A45" s="84" t="s">
        <v>439</v>
      </c>
      <c r="B45" s="84" t="s">
        <v>700</v>
      </c>
      <c r="C45" s="85" t="s">
        <v>1191</v>
      </c>
      <c r="D45" s="85" t="s">
        <v>935</v>
      </c>
      <c r="E45" s="86">
        <v>342900515000</v>
      </c>
      <c r="F45" s="86">
        <v>22641339343</v>
      </c>
      <c r="G45" s="86">
        <v>30683826717</v>
      </c>
      <c r="H45" s="86">
        <v>373584341717</v>
      </c>
      <c r="I45" s="86">
        <v>0</v>
      </c>
      <c r="J45" s="86">
        <v>373584341717</v>
      </c>
      <c r="K45" s="86">
        <v>20678862900</v>
      </c>
      <c r="L45" s="86">
        <v>267987638232</v>
      </c>
      <c r="M45" s="86">
        <v>35145156987</v>
      </c>
      <c r="N45" s="86">
        <v>203690850330</v>
      </c>
      <c r="O45" s="87">
        <v>55</v>
      </c>
    </row>
    <row r="46" spans="1:15" x14ac:dyDescent="0.25">
      <c r="A46" s="84" t="s">
        <v>439</v>
      </c>
      <c r="B46" s="84" t="s">
        <v>703</v>
      </c>
      <c r="C46" s="85" t="s">
        <v>1192</v>
      </c>
      <c r="D46" s="85" t="s">
        <v>1720</v>
      </c>
      <c r="E46" s="86">
        <v>342900515000</v>
      </c>
      <c r="F46" s="86">
        <v>22641339343</v>
      </c>
      <c r="G46" s="86">
        <v>30683826717</v>
      </c>
      <c r="H46" s="86">
        <v>373584341717</v>
      </c>
      <c r="I46" s="86">
        <v>0</v>
      </c>
      <c r="J46" s="86">
        <v>373584341717</v>
      </c>
      <c r="K46" s="86">
        <v>20678862900</v>
      </c>
      <c r="L46" s="86">
        <v>267987638232</v>
      </c>
      <c r="M46" s="86">
        <v>35145156987</v>
      </c>
      <c r="N46" s="86">
        <v>203690850330</v>
      </c>
      <c r="O46" s="87">
        <v>55</v>
      </c>
    </row>
    <row r="47" spans="1:15" x14ac:dyDescent="0.25">
      <c r="A47" s="84" t="s">
        <v>439</v>
      </c>
      <c r="B47" s="84" t="s">
        <v>706</v>
      </c>
      <c r="C47" s="85" t="s">
        <v>1194</v>
      </c>
      <c r="D47" s="85" t="s">
        <v>708</v>
      </c>
      <c r="E47" s="86">
        <v>5177601000</v>
      </c>
      <c r="F47" s="86">
        <v>0</v>
      </c>
      <c r="G47" s="86">
        <v>-47400000</v>
      </c>
      <c r="H47" s="86">
        <v>5130201000</v>
      </c>
      <c r="I47" s="86">
        <v>0</v>
      </c>
      <c r="J47" s="86">
        <v>5130201000</v>
      </c>
      <c r="K47" s="86">
        <v>0</v>
      </c>
      <c r="L47" s="86">
        <v>483994000</v>
      </c>
      <c r="M47" s="86">
        <v>0</v>
      </c>
      <c r="N47" s="86">
        <v>0</v>
      </c>
      <c r="O47" s="87">
        <v>0</v>
      </c>
    </row>
    <row r="48" spans="1:15" x14ac:dyDescent="0.25">
      <c r="A48" s="84" t="s">
        <v>439</v>
      </c>
      <c r="B48" s="84" t="s">
        <v>709</v>
      </c>
      <c r="C48" s="85" t="s">
        <v>1196</v>
      </c>
      <c r="D48" s="85" t="s">
        <v>711</v>
      </c>
      <c r="E48" s="86">
        <v>10774124000</v>
      </c>
      <c r="F48" s="86">
        <v>114382830</v>
      </c>
      <c r="G48" s="86">
        <v>-123481999</v>
      </c>
      <c r="H48" s="86">
        <v>10650642001</v>
      </c>
      <c r="I48" s="86">
        <v>0</v>
      </c>
      <c r="J48" s="86">
        <v>10650642001</v>
      </c>
      <c r="K48" s="86">
        <v>-30000000</v>
      </c>
      <c r="L48" s="86">
        <v>7965303132</v>
      </c>
      <c r="M48" s="86">
        <v>559375870</v>
      </c>
      <c r="N48" s="86">
        <v>3861593226</v>
      </c>
      <c r="O48" s="87">
        <v>36</v>
      </c>
    </row>
    <row r="49" spans="1:15" x14ac:dyDescent="0.25">
      <c r="A49" s="84" t="s">
        <v>439</v>
      </c>
      <c r="B49" s="84" t="s">
        <v>712</v>
      </c>
      <c r="C49" s="85" t="s">
        <v>1198</v>
      </c>
      <c r="D49" s="85" t="s">
        <v>146</v>
      </c>
      <c r="E49" s="86">
        <v>6408577000</v>
      </c>
      <c r="F49" s="86">
        <v>263641507</v>
      </c>
      <c r="G49" s="86">
        <v>1415166451</v>
      </c>
      <c r="H49" s="86">
        <v>7823743451</v>
      </c>
      <c r="I49" s="86">
        <v>0</v>
      </c>
      <c r="J49" s="86">
        <v>7823743451</v>
      </c>
      <c r="K49" s="86">
        <v>325412612</v>
      </c>
      <c r="L49" s="86">
        <v>7312948919</v>
      </c>
      <c r="M49" s="86">
        <v>509898151</v>
      </c>
      <c r="N49" s="86">
        <v>4325791069</v>
      </c>
      <c r="O49" s="87">
        <v>55</v>
      </c>
    </row>
    <row r="50" spans="1:15" x14ac:dyDescent="0.25">
      <c r="A50" s="84" t="s">
        <v>439</v>
      </c>
      <c r="B50" s="84" t="s">
        <v>715</v>
      </c>
      <c r="C50" s="85" t="s">
        <v>1200</v>
      </c>
      <c r="D50" s="85" t="s">
        <v>714</v>
      </c>
      <c r="E50" s="86">
        <v>26479160000</v>
      </c>
      <c r="F50" s="86">
        <v>3413338457</v>
      </c>
      <c r="G50" s="86">
        <v>4600705999</v>
      </c>
      <c r="H50" s="86">
        <v>31079865999</v>
      </c>
      <c r="I50" s="86">
        <v>0</v>
      </c>
      <c r="J50" s="86">
        <v>31079865999</v>
      </c>
      <c r="K50" s="86">
        <v>1003512182</v>
      </c>
      <c r="L50" s="86">
        <v>27319734900</v>
      </c>
      <c r="M50" s="86">
        <v>4797417587</v>
      </c>
      <c r="N50" s="86">
        <v>19890868780</v>
      </c>
      <c r="O50" s="87">
        <v>64</v>
      </c>
    </row>
    <row r="51" spans="1:15" x14ac:dyDescent="0.25">
      <c r="A51" s="84" t="s">
        <v>439</v>
      </c>
      <c r="B51" s="84" t="s">
        <v>944</v>
      </c>
      <c r="C51" s="85" t="s">
        <v>1721</v>
      </c>
      <c r="D51" s="85" t="s">
        <v>1446</v>
      </c>
      <c r="E51" s="86">
        <v>870000000</v>
      </c>
      <c r="F51" s="86">
        <v>0</v>
      </c>
      <c r="G51" s="86">
        <v>0</v>
      </c>
      <c r="H51" s="86">
        <v>870000000</v>
      </c>
      <c r="I51" s="86">
        <v>0</v>
      </c>
      <c r="J51" s="86">
        <v>870000000</v>
      </c>
      <c r="K51" s="86">
        <v>105501495</v>
      </c>
      <c r="L51" s="86">
        <v>537001974</v>
      </c>
      <c r="M51" s="86">
        <v>89970841</v>
      </c>
      <c r="N51" s="86">
        <v>487436759</v>
      </c>
      <c r="O51" s="87">
        <v>56</v>
      </c>
    </row>
    <row r="52" spans="1:15" x14ac:dyDescent="0.25">
      <c r="A52" s="84" t="s">
        <v>439</v>
      </c>
      <c r="B52" s="84" t="s">
        <v>1722</v>
      </c>
      <c r="C52" s="85" t="s">
        <v>1723</v>
      </c>
      <c r="D52" s="85" t="s">
        <v>726</v>
      </c>
      <c r="E52" s="86">
        <v>13274981000</v>
      </c>
      <c r="F52" s="86">
        <v>-155493004</v>
      </c>
      <c r="G52" s="86">
        <v>-1420158666</v>
      </c>
      <c r="H52" s="86">
        <v>11854822334</v>
      </c>
      <c r="I52" s="86">
        <v>0</v>
      </c>
      <c r="J52" s="86">
        <v>11854822334</v>
      </c>
      <c r="K52" s="86">
        <v>219538620</v>
      </c>
      <c r="L52" s="86">
        <v>9929655678</v>
      </c>
      <c r="M52" s="86">
        <v>518939467</v>
      </c>
      <c r="N52" s="86">
        <v>4911565476</v>
      </c>
      <c r="O52" s="87">
        <v>41</v>
      </c>
    </row>
    <row r="53" spans="1:15" x14ac:dyDescent="0.25">
      <c r="A53" s="84" t="s">
        <v>439</v>
      </c>
      <c r="B53" s="84" t="s">
        <v>1724</v>
      </c>
      <c r="C53" s="85" t="s">
        <v>1725</v>
      </c>
      <c r="D53" s="85" t="s">
        <v>729</v>
      </c>
      <c r="E53" s="86">
        <v>367857000</v>
      </c>
      <c r="F53" s="86">
        <v>0</v>
      </c>
      <c r="G53" s="86">
        <v>18519400</v>
      </c>
      <c r="H53" s="86">
        <v>386376400</v>
      </c>
      <c r="I53" s="86">
        <v>0</v>
      </c>
      <c r="J53" s="86">
        <v>386376400</v>
      </c>
      <c r="K53" s="86">
        <v>26253047</v>
      </c>
      <c r="L53" s="86">
        <v>153566722</v>
      </c>
      <c r="M53" s="86">
        <v>27072873</v>
      </c>
      <c r="N53" s="86">
        <v>134357226</v>
      </c>
      <c r="O53" s="87">
        <v>35</v>
      </c>
    </row>
    <row r="54" spans="1:15" x14ac:dyDescent="0.25">
      <c r="A54" s="84" t="s">
        <v>439</v>
      </c>
      <c r="B54" s="84" t="s">
        <v>1726</v>
      </c>
      <c r="C54" s="85" t="s">
        <v>1727</v>
      </c>
      <c r="D54" s="85" t="s">
        <v>764</v>
      </c>
      <c r="E54" s="86">
        <v>750000000</v>
      </c>
      <c r="F54" s="86">
        <v>0</v>
      </c>
      <c r="G54" s="86">
        <v>972710773</v>
      </c>
      <c r="H54" s="86">
        <v>1722710773</v>
      </c>
      <c r="I54" s="86">
        <v>0</v>
      </c>
      <c r="J54" s="86">
        <v>1722710773</v>
      </c>
      <c r="K54" s="86">
        <v>76938578</v>
      </c>
      <c r="L54" s="86">
        <v>1631198894</v>
      </c>
      <c r="M54" s="86">
        <v>76938578</v>
      </c>
      <c r="N54" s="86">
        <v>1630811802</v>
      </c>
      <c r="O54" s="87">
        <v>95</v>
      </c>
    </row>
    <row r="55" spans="1:15" x14ac:dyDescent="0.25">
      <c r="A55" s="84" t="s">
        <v>439</v>
      </c>
      <c r="B55" s="84" t="s">
        <v>1728</v>
      </c>
      <c r="C55" s="85" t="s">
        <v>1729</v>
      </c>
      <c r="D55" s="85" t="s">
        <v>732</v>
      </c>
      <c r="E55" s="86">
        <v>43027028000</v>
      </c>
      <c r="F55" s="86">
        <v>685617170</v>
      </c>
      <c r="G55" s="86">
        <v>1099220662</v>
      </c>
      <c r="H55" s="86">
        <v>44126248662</v>
      </c>
      <c r="I55" s="86">
        <v>0</v>
      </c>
      <c r="J55" s="86">
        <v>44126248662</v>
      </c>
      <c r="K55" s="86">
        <v>32327497</v>
      </c>
      <c r="L55" s="86">
        <v>40842580187</v>
      </c>
      <c r="M55" s="86">
        <v>4223521339</v>
      </c>
      <c r="N55" s="86">
        <v>21569605625</v>
      </c>
      <c r="O55" s="87">
        <v>49</v>
      </c>
    </row>
    <row r="56" spans="1:15" x14ac:dyDescent="0.25">
      <c r="A56" s="84" t="s">
        <v>439</v>
      </c>
      <c r="B56" s="84" t="s">
        <v>1730</v>
      </c>
      <c r="C56" s="85" t="s">
        <v>1731</v>
      </c>
      <c r="D56" s="85" t="s">
        <v>717</v>
      </c>
      <c r="E56" s="86">
        <v>5446582000</v>
      </c>
      <c r="F56" s="86">
        <v>0</v>
      </c>
      <c r="G56" s="86">
        <v>28229000</v>
      </c>
      <c r="H56" s="86">
        <v>5474811000</v>
      </c>
      <c r="I56" s="86">
        <v>0</v>
      </c>
      <c r="J56" s="86">
        <v>5474811000</v>
      </c>
      <c r="K56" s="86">
        <v>0</v>
      </c>
      <c r="L56" s="86">
        <v>5430000000</v>
      </c>
      <c r="M56" s="86">
        <v>556212894</v>
      </c>
      <c r="N56" s="86">
        <v>2513308488</v>
      </c>
      <c r="O56" s="87">
        <v>46</v>
      </c>
    </row>
    <row r="57" spans="1:15" x14ac:dyDescent="0.25">
      <c r="A57" s="84" t="s">
        <v>439</v>
      </c>
      <c r="B57" s="84" t="s">
        <v>1732</v>
      </c>
      <c r="C57" s="85" t="s">
        <v>1733</v>
      </c>
      <c r="D57" s="85" t="s">
        <v>737</v>
      </c>
      <c r="E57" s="86">
        <v>12450743000</v>
      </c>
      <c r="F57" s="86">
        <v>1802649012</v>
      </c>
      <c r="G57" s="86">
        <v>1710763120</v>
      </c>
      <c r="H57" s="86">
        <v>14161506120</v>
      </c>
      <c r="I57" s="86">
        <v>0</v>
      </c>
      <c r="J57" s="86">
        <v>14161506120</v>
      </c>
      <c r="K57" s="86">
        <v>4564675</v>
      </c>
      <c r="L57" s="86">
        <v>11508588525</v>
      </c>
      <c r="M57" s="86">
        <v>0</v>
      </c>
      <c r="N57" s="86">
        <v>7520570880</v>
      </c>
      <c r="O57" s="87">
        <v>53</v>
      </c>
    </row>
    <row r="58" spans="1:15" x14ac:dyDescent="0.25">
      <c r="A58" s="84" t="s">
        <v>439</v>
      </c>
      <c r="B58" s="84" t="s">
        <v>1734</v>
      </c>
      <c r="C58" s="85" t="s">
        <v>1735</v>
      </c>
      <c r="D58" s="85" t="s">
        <v>1460</v>
      </c>
      <c r="E58" s="86">
        <v>4100442000</v>
      </c>
      <c r="F58" s="86">
        <v>0</v>
      </c>
      <c r="G58" s="86">
        <v>250000000</v>
      </c>
      <c r="H58" s="86">
        <v>4350442000</v>
      </c>
      <c r="I58" s="86">
        <v>0</v>
      </c>
      <c r="J58" s="86">
        <v>4350442000</v>
      </c>
      <c r="K58" s="86">
        <v>0</v>
      </c>
      <c r="L58" s="86">
        <v>4342986282</v>
      </c>
      <c r="M58" s="86">
        <v>225988365</v>
      </c>
      <c r="N58" s="86">
        <v>1392454429</v>
      </c>
      <c r="O58" s="87">
        <v>32</v>
      </c>
    </row>
    <row r="59" spans="1:15" x14ac:dyDescent="0.25">
      <c r="A59" s="84" t="s">
        <v>439</v>
      </c>
      <c r="B59" s="84" t="s">
        <v>1736</v>
      </c>
      <c r="C59" s="85" t="s">
        <v>1737</v>
      </c>
      <c r="D59" s="85" t="s">
        <v>1738</v>
      </c>
      <c r="E59" s="86">
        <v>3933109000</v>
      </c>
      <c r="F59" s="86">
        <v>0</v>
      </c>
      <c r="G59" s="86">
        <v>42942988</v>
      </c>
      <c r="H59" s="86">
        <v>3976051988</v>
      </c>
      <c r="I59" s="86">
        <v>0</v>
      </c>
      <c r="J59" s="86">
        <v>3976051988</v>
      </c>
      <c r="K59" s="86">
        <v>520979069</v>
      </c>
      <c r="L59" s="86">
        <v>3549547220</v>
      </c>
      <c r="M59" s="86">
        <v>309385152</v>
      </c>
      <c r="N59" s="86">
        <v>2598144570</v>
      </c>
      <c r="O59" s="87">
        <v>65</v>
      </c>
    </row>
    <row r="60" spans="1:15" x14ac:dyDescent="0.25">
      <c r="A60" s="84" t="s">
        <v>439</v>
      </c>
      <c r="B60" s="84" t="s">
        <v>1739</v>
      </c>
      <c r="C60" s="85" t="s">
        <v>1740</v>
      </c>
      <c r="D60" s="85" t="s">
        <v>743</v>
      </c>
      <c r="E60" s="86">
        <v>716001000</v>
      </c>
      <c r="F60" s="86">
        <v>0</v>
      </c>
      <c r="G60" s="86">
        <v>117157200</v>
      </c>
      <c r="H60" s="86">
        <v>833158200</v>
      </c>
      <c r="I60" s="86">
        <v>0</v>
      </c>
      <c r="J60" s="86">
        <v>833158200</v>
      </c>
      <c r="K60" s="86">
        <v>23765297</v>
      </c>
      <c r="L60" s="86">
        <v>503883090</v>
      </c>
      <c r="M60" s="86">
        <v>93563623</v>
      </c>
      <c r="N60" s="86">
        <v>109002423</v>
      </c>
      <c r="O60" s="87">
        <v>13</v>
      </c>
    </row>
    <row r="61" spans="1:15" x14ac:dyDescent="0.25">
      <c r="A61" s="84" t="s">
        <v>439</v>
      </c>
      <c r="B61" s="84" t="s">
        <v>1741</v>
      </c>
      <c r="C61" s="85" t="s">
        <v>1742</v>
      </c>
      <c r="D61" s="85" t="s">
        <v>746</v>
      </c>
      <c r="E61" s="86">
        <v>1572800000</v>
      </c>
      <c r="F61" s="86">
        <v>200000000</v>
      </c>
      <c r="G61" s="86">
        <v>406118483</v>
      </c>
      <c r="H61" s="86">
        <v>1978918483</v>
      </c>
      <c r="I61" s="86">
        <v>0</v>
      </c>
      <c r="J61" s="86">
        <v>1978918483</v>
      </c>
      <c r="K61" s="86">
        <v>0</v>
      </c>
      <c r="L61" s="86">
        <v>1537078415</v>
      </c>
      <c r="M61" s="86">
        <v>220079884</v>
      </c>
      <c r="N61" s="86">
        <v>553442622</v>
      </c>
      <c r="O61" s="87">
        <v>28</v>
      </c>
    </row>
    <row r="62" spans="1:15" x14ac:dyDescent="0.25">
      <c r="A62" s="84" t="s">
        <v>439</v>
      </c>
      <c r="B62" s="84" t="s">
        <v>1743</v>
      </c>
      <c r="C62" s="85" t="s">
        <v>1744</v>
      </c>
      <c r="D62" s="85" t="s">
        <v>977</v>
      </c>
      <c r="E62" s="86">
        <v>6078367000</v>
      </c>
      <c r="F62" s="86">
        <v>86000000</v>
      </c>
      <c r="G62" s="86">
        <v>513798587</v>
      </c>
      <c r="H62" s="86">
        <v>6592165587</v>
      </c>
      <c r="I62" s="86">
        <v>0</v>
      </c>
      <c r="J62" s="86">
        <v>6592165587</v>
      </c>
      <c r="K62" s="86">
        <v>-150000000</v>
      </c>
      <c r="L62" s="86">
        <v>5252613585</v>
      </c>
      <c r="M62" s="86">
        <v>355895387</v>
      </c>
      <c r="N62" s="86">
        <v>1554565559</v>
      </c>
      <c r="O62" s="87">
        <v>24</v>
      </c>
    </row>
    <row r="63" spans="1:15" x14ac:dyDescent="0.25">
      <c r="A63" s="84" t="s">
        <v>439</v>
      </c>
      <c r="B63" s="84" t="s">
        <v>1745</v>
      </c>
      <c r="C63" s="85" t="s">
        <v>1746</v>
      </c>
      <c r="D63" s="85" t="s">
        <v>761</v>
      </c>
      <c r="E63" s="86">
        <v>189302326000</v>
      </c>
      <c r="F63" s="86">
        <v>8625794155</v>
      </c>
      <c r="G63" s="86">
        <v>14053735422</v>
      </c>
      <c r="H63" s="86">
        <v>203356061422</v>
      </c>
      <c r="I63" s="86">
        <v>0</v>
      </c>
      <c r="J63" s="86">
        <v>203356061422</v>
      </c>
      <c r="K63" s="86">
        <v>18473805828</v>
      </c>
      <c r="L63" s="86">
        <v>132514512693</v>
      </c>
      <c r="M63" s="86">
        <v>22155029928</v>
      </c>
      <c r="N63" s="86">
        <v>128318815656</v>
      </c>
      <c r="O63" s="87">
        <v>63</v>
      </c>
    </row>
    <row r="64" spans="1:15" x14ac:dyDescent="0.25">
      <c r="A64" s="84" t="s">
        <v>439</v>
      </c>
      <c r="B64" s="84" t="s">
        <v>1747</v>
      </c>
      <c r="C64" s="85" t="s">
        <v>1748</v>
      </c>
      <c r="D64" s="85" t="s">
        <v>749</v>
      </c>
      <c r="E64" s="86">
        <v>2592173000</v>
      </c>
      <c r="F64" s="86">
        <v>110000620</v>
      </c>
      <c r="G64" s="86">
        <v>35144048</v>
      </c>
      <c r="H64" s="86">
        <v>2627317048</v>
      </c>
      <c r="I64" s="86">
        <v>0</v>
      </c>
      <c r="J64" s="86">
        <v>2627317048</v>
      </c>
      <c r="K64" s="86">
        <v>0</v>
      </c>
      <c r="L64" s="86">
        <v>2146906347</v>
      </c>
      <c r="M64" s="86">
        <v>656121</v>
      </c>
      <c r="N64" s="86">
        <v>32462261</v>
      </c>
      <c r="O64" s="87">
        <v>1</v>
      </c>
    </row>
    <row r="65" spans="1:15" x14ac:dyDescent="0.25">
      <c r="A65" s="84" t="s">
        <v>439</v>
      </c>
      <c r="B65" s="84" t="s">
        <v>1749</v>
      </c>
      <c r="C65" s="85" t="s">
        <v>1750</v>
      </c>
      <c r="D65" s="85" t="s">
        <v>752</v>
      </c>
      <c r="E65" s="86">
        <v>1764359000</v>
      </c>
      <c r="F65" s="86">
        <v>0</v>
      </c>
      <c r="G65" s="86">
        <v>-430000000</v>
      </c>
      <c r="H65" s="86">
        <v>1334359000</v>
      </c>
      <c r="I65" s="86">
        <v>0</v>
      </c>
      <c r="J65" s="86">
        <v>1334359000</v>
      </c>
      <c r="K65" s="86">
        <v>30000000</v>
      </c>
      <c r="L65" s="86">
        <v>703373317</v>
      </c>
      <c r="M65" s="86">
        <v>101794633</v>
      </c>
      <c r="N65" s="86">
        <v>314594633</v>
      </c>
      <c r="O65" s="87">
        <v>24</v>
      </c>
    </row>
    <row r="66" spans="1:15" x14ac:dyDescent="0.25">
      <c r="A66" s="84" t="s">
        <v>439</v>
      </c>
      <c r="B66" s="84" t="s">
        <v>1751</v>
      </c>
      <c r="C66" s="85" t="s">
        <v>1752</v>
      </c>
      <c r="D66" s="85" t="s">
        <v>1753</v>
      </c>
      <c r="E66" s="86">
        <v>60000000</v>
      </c>
      <c r="F66" s="86">
        <v>0</v>
      </c>
      <c r="G66" s="86">
        <v>70553000</v>
      </c>
      <c r="H66" s="86">
        <v>130553000</v>
      </c>
      <c r="I66" s="86">
        <v>0</v>
      </c>
      <c r="J66" s="86">
        <v>130553000</v>
      </c>
      <c r="K66" s="86">
        <v>0</v>
      </c>
      <c r="L66" s="86">
        <v>127751999</v>
      </c>
      <c r="M66" s="86">
        <v>70553000</v>
      </c>
      <c r="N66" s="86">
        <v>127751999</v>
      </c>
      <c r="O66" s="87">
        <v>98</v>
      </c>
    </row>
    <row r="67" spans="1:15" x14ac:dyDescent="0.25">
      <c r="A67" s="84" t="s">
        <v>439</v>
      </c>
      <c r="B67" s="84" t="s">
        <v>1754</v>
      </c>
      <c r="C67" s="85" t="s">
        <v>1755</v>
      </c>
      <c r="D67" s="85" t="s">
        <v>758</v>
      </c>
      <c r="E67" s="86">
        <v>7754285000</v>
      </c>
      <c r="F67" s="86">
        <v>7495408596</v>
      </c>
      <c r="G67" s="86">
        <v>7370102249</v>
      </c>
      <c r="H67" s="86">
        <v>15124387249</v>
      </c>
      <c r="I67" s="86">
        <v>0</v>
      </c>
      <c r="J67" s="86">
        <v>15124387249</v>
      </c>
      <c r="K67" s="86">
        <v>16264000</v>
      </c>
      <c r="L67" s="86">
        <v>4194412353</v>
      </c>
      <c r="M67" s="86">
        <v>252863294</v>
      </c>
      <c r="N67" s="86">
        <v>1843706847</v>
      </c>
      <c r="O67" s="87">
        <v>12</v>
      </c>
    </row>
    <row r="68" spans="1:15" x14ac:dyDescent="0.25">
      <c r="A68" s="84" t="s">
        <v>439</v>
      </c>
      <c r="B68" s="84" t="s">
        <v>765</v>
      </c>
      <c r="C68" s="85" t="s">
        <v>1756</v>
      </c>
      <c r="D68" s="85" t="s">
        <v>1757</v>
      </c>
      <c r="E68" s="86">
        <v>222516787000</v>
      </c>
      <c r="F68" s="86">
        <v>7403708275</v>
      </c>
      <c r="G68" s="86">
        <v>9377552406</v>
      </c>
      <c r="H68" s="86">
        <v>231894339406</v>
      </c>
      <c r="I68" s="86">
        <v>0</v>
      </c>
      <c r="J68" s="86">
        <v>231894339406</v>
      </c>
      <c r="K68" s="86">
        <v>12002097225</v>
      </c>
      <c r="L68" s="86">
        <v>164479087907</v>
      </c>
      <c r="M68" s="86">
        <v>16305881740</v>
      </c>
      <c r="N68" s="86">
        <v>147081497677</v>
      </c>
      <c r="O68" s="87">
        <v>63</v>
      </c>
    </row>
    <row r="69" spans="1:15" x14ac:dyDescent="0.25">
      <c r="A69" s="84" t="s">
        <v>439</v>
      </c>
      <c r="B69" s="84" t="s">
        <v>768</v>
      </c>
      <c r="C69" s="85" t="s">
        <v>1758</v>
      </c>
      <c r="D69" s="85" t="s">
        <v>770</v>
      </c>
      <c r="E69" s="86">
        <v>205996787000</v>
      </c>
      <c r="F69" s="86">
        <v>7403708275</v>
      </c>
      <c r="G69" s="86">
        <v>6150600025</v>
      </c>
      <c r="H69" s="86">
        <v>212147387025</v>
      </c>
      <c r="I69" s="86">
        <v>0</v>
      </c>
      <c r="J69" s="86">
        <v>212147387025</v>
      </c>
      <c r="K69" s="86">
        <v>11965420885</v>
      </c>
      <c r="L69" s="86">
        <v>154656975873</v>
      </c>
      <c r="M69" s="86">
        <v>15561124891</v>
      </c>
      <c r="N69" s="86">
        <v>145491184877</v>
      </c>
      <c r="O69" s="87">
        <v>69</v>
      </c>
    </row>
    <row r="70" spans="1:15" x14ac:dyDescent="0.25">
      <c r="A70" s="84" t="s">
        <v>439</v>
      </c>
      <c r="B70" s="84" t="s">
        <v>1759</v>
      </c>
      <c r="C70" s="85" t="s">
        <v>1760</v>
      </c>
      <c r="D70" s="85" t="s">
        <v>1761</v>
      </c>
      <c r="E70" s="86">
        <v>158106537000</v>
      </c>
      <c r="F70" s="86">
        <v>0</v>
      </c>
      <c r="G70" s="86">
        <v>-503108250</v>
      </c>
      <c r="H70" s="86">
        <v>157603428750</v>
      </c>
      <c r="I70" s="86">
        <v>0</v>
      </c>
      <c r="J70" s="86">
        <v>157603428750</v>
      </c>
      <c r="K70" s="86">
        <v>11112312649</v>
      </c>
      <c r="L70" s="86">
        <v>111912338505</v>
      </c>
      <c r="M70" s="86">
        <v>11170589288</v>
      </c>
      <c r="N70" s="86">
        <v>111652556947</v>
      </c>
      <c r="O70" s="87">
        <v>71</v>
      </c>
    </row>
    <row r="71" spans="1:15" x14ac:dyDescent="0.25">
      <c r="A71" s="84" t="s">
        <v>439</v>
      </c>
      <c r="B71" s="84" t="s">
        <v>1762</v>
      </c>
      <c r="C71" s="85" t="s">
        <v>1763</v>
      </c>
      <c r="D71" s="85" t="s">
        <v>1764</v>
      </c>
      <c r="E71" s="86">
        <v>13488192000</v>
      </c>
      <c r="F71" s="86">
        <v>-5291725</v>
      </c>
      <c r="G71" s="86">
        <v>-755291725</v>
      </c>
      <c r="H71" s="86">
        <v>12732900275</v>
      </c>
      <c r="I71" s="86">
        <v>0</v>
      </c>
      <c r="J71" s="86">
        <v>12732900275</v>
      </c>
      <c r="K71" s="86">
        <v>760554836</v>
      </c>
      <c r="L71" s="86">
        <v>8887882115</v>
      </c>
      <c r="M71" s="86">
        <v>798260870</v>
      </c>
      <c r="N71" s="86">
        <v>8865121418</v>
      </c>
      <c r="O71" s="87">
        <v>70</v>
      </c>
    </row>
    <row r="72" spans="1:15" x14ac:dyDescent="0.25">
      <c r="A72" s="84" t="s">
        <v>439</v>
      </c>
      <c r="B72" s="84" t="s">
        <v>771</v>
      </c>
      <c r="C72" s="85" t="s">
        <v>1765</v>
      </c>
      <c r="D72" s="85" t="s">
        <v>773</v>
      </c>
      <c r="E72" s="86">
        <v>34402058000</v>
      </c>
      <c r="F72" s="86">
        <v>7409000000</v>
      </c>
      <c r="G72" s="86">
        <v>7409000000</v>
      </c>
      <c r="H72" s="86">
        <v>41811058000</v>
      </c>
      <c r="I72" s="86">
        <v>0</v>
      </c>
      <c r="J72" s="86">
        <v>41811058000</v>
      </c>
      <c r="K72" s="86">
        <v>92553400</v>
      </c>
      <c r="L72" s="86">
        <v>33856755253</v>
      </c>
      <c r="M72" s="86">
        <v>3592274733</v>
      </c>
      <c r="N72" s="86">
        <v>24973506512</v>
      </c>
      <c r="O72" s="87">
        <v>60</v>
      </c>
    </row>
    <row r="73" spans="1:15" x14ac:dyDescent="0.25">
      <c r="A73" s="84" t="s">
        <v>439</v>
      </c>
      <c r="B73" s="84" t="s">
        <v>1766</v>
      </c>
      <c r="C73" s="85" t="s">
        <v>1767</v>
      </c>
      <c r="D73" s="85" t="s">
        <v>1768</v>
      </c>
      <c r="E73" s="86">
        <v>16520000000</v>
      </c>
      <c r="F73" s="86">
        <v>0</v>
      </c>
      <c r="G73" s="86">
        <v>3226952381</v>
      </c>
      <c r="H73" s="86">
        <v>19746952381</v>
      </c>
      <c r="I73" s="86">
        <v>0</v>
      </c>
      <c r="J73" s="86">
        <v>19746952381</v>
      </c>
      <c r="K73" s="86">
        <v>36676340</v>
      </c>
      <c r="L73" s="86">
        <v>9822112034</v>
      </c>
      <c r="M73" s="86">
        <v>744756849</v>
      </c>
      <c r="N73" s="86">
        <v>1590312800</v>
      </c>
      <c r="O73" s="87">
        <v>8</v>
      </c>
    </row>
    <row r="74" spans="1:15" x14ac:dyDescent="0.25">
      <c r="A74" s="84" t="s">
        <v>439</v>
      </c>
      <c r="B74" s="84" t="s">
        <v>1769</v>
      </c>
      <c r="C74" s="85" t="s">
        <v>1770</v>
      </c>
      <c r="D74" s="85" t="s">
        <v>1771</v>
      </c>
      <c r="E74" s="86">
        <v>520000000</v>
      </c>
      <c r="F74" s="86">
        <v>0</v>
      </c>
      <c r="G74" s="86">
        <v>104630982</v>
      </c>
      <c r="H74" s="86">
        <v>624630982</v>
      </c>
      <c r="I74" s="86">
        <v>0</v>
      </c>
      <c r="J74" s="86">
        <v>624630982</v>
      </c>
      <c r="K74" s="86">
        <v>36676340</v>
      </c>
      <c r="L74" s="86">
        <v>396585767</v>
      </c>
      <c r="M74" s="86">
        <v>36676340</v>
      </c>
      <c r="N74" s="86">
        <v>396585767</v>
      </c>
      <c r="O74" s="87">
        <v>63</v>
      </c>
    </row>
    <row r="75" spans="1:15" x14ac:dyDescent="0.25">
      <c r="A75" s="84" t="s">
        <v>439</v>
      </c>
      <c r="B75" s="84" t="s">
        <v>1772</v>
      </c>
      <c r="C75" s="85" t="s">
        <v>1773</v>
      </c>
      <c r="D75" s="85" t="s">
        <v>1774</v>
      </c>
      <c r="E75" s="86">
        <v>16000000000</v>
      </c>
      <c r="F75" s="86">
        <v>0</v>
      </c>
      <c r="G75" s="86">
        <v>3122321399</v>
      </c>
      <c r="H75" s="86">
        <v>19122321399</v>
      </c>
      <c r="I75" s="86">
        <v>0</v>
      </c>
      <c r="J75" s="86">
        <v>19122321399</v>
      </c>
      <c r="K75" s="86">
        <v>0</v>
      </c>
      <c r="L75" s="86">
        <v>9425526267</v>
      </c>
      <c r="M75" s="86">
        <v>708080509</v>
      </c>
      <c r="N75" s="86">
        <v>1193727033</v>
      </c>
      <c r="O75" s="87">
        <v>6</v>
      </c>
    </row>
    <row r="76" spans="1:15" x14ac:dyDescent="0.25">
      <c r="A76" s="84" t="s">
        <v>439</v>
      </c>
      <c r="B76" s="84" t="s">
        <v>780</v>
      </c>
      <c r="C76" s="85" t="s">
        <v>1231</v>
      </c>
      <c r="D76" s="85" t="s">
        <v>985</v>
      </c>
      <c r="E76" s="86">
        <v>105149971000</v>
      </c>
      <c r="F76" s="86">
        <v>-267801910</v>
      </c>
      <c r="G76" s="86">
        <v>-13658496711</v>
      </c>
      <c r="H76" s="86">
        <v>91491474289</v>
      </c>
      <c r="I76" s="86">
        <v>0</v>
      </c>
      <c r="J76" s="86">
        <v>91491474289</v>
      </c>
      <c r="K76" s="86">
        <v>-118436017</v>
      </c>
      <c r="L76" s="86">
        <v>88365703771</v>
      </c>
      <c r="M76" s="86">
        <v>3153567959</v>
      </c>
      <c r="N76" s="86">
        <v>74399554583</v>
      </c>
      <c r="O76" s="87">
        <v>81</v>
      </c>
    </row>
    <row r="77" spans="1:15" x14ac:dyDescent="0.25">
      <c r="A77" s="84" t="s">
        <v>439</v>
      </c>
      <c r="B77" s="84" t="s">
        <v>783</v>
      </c>
      <c r="C77" s="85" t="s">
        <v>1775</v>
      </c>
      <c r="D77" s="85" t="s">
        <v>987</v>
      </c>
      <c r="E77" s="86">
        <v>349170822000</v>
      </c>
      <c r="F77" s="86">
        <v>46661296721</v>
      </c>
      <c r="G77" s="86">
        <v>43842097879</v>
      </c>
      <c r="H77" s="86">
        <v>393012919879</v>
      </c>
      <c r="I77" s="86">
        <v>0</v>
      </c>
      <c r="J77" s="86">
        <v>393012919879</v>
      </c>
      <c r="K77" s="86">
        <v>4659168064</v>
      </c>
      <c r="L77" s="86">
        <v>333011225053</v>
      </c>
      <c r="M77" s="86">
        <v>26408466440</v>
      </c>
      <c r="N77" s="86">
        <v>239344969988</v>
      </c>
      <c r="O77" s="87">
        <v>61</v>
      </c>
    </row>
    <row r="78" spans="1:15" x14ac:dyDescent="0.25">
      <c r="A78" s="84" t="s">
        <v>439</v>
      </c>
      <c r="B78" s="84" t="s">
        <v>786</v>
      </c>
      <c r="C78" s="85" t="s">
        <v>1776</v>
      </c>
      <c r="D78" s="85" t="s">
        <v>989</v>
      </c>
      <c r="E78" s="86">
        <v>174537867000</v>
      </c>
      <c r="F78" s="86">
        <v>43261455439</v>
      </c>
      <c r="G78" s="86">
        <v>46580237638</v>
      </c>
      <c r="H78" s="86">
        <v>221118104638</v>
      </c>
      <c r="I78" s="86">
        <v>0</v>
      </c>
      <c r="J78" s="86">
        <v>221118104638</v>
      </c>
      <c r="K78" s="86">
        <v>1676708225</v>
      </c>
      <c r="L78" s="86">
        <v>164289417378</v>
      </c>
      <c r="M78" s="86">
        <v>14056202131</v>
      </c>
      <c r="N78" s="86">
        <v>129911715053</v>
      </c>
      <c r="O78" s="87">
        <v>59</v>
      </c>
    </row>
    <row r="79" spans="1:15" x14ac:dyDescent="0.25">
      <c r="A79" s="84" t="s">
        <v>439</v>
      </c>
      <c r="B79" s="84" t="s">
        <v>1777</v>
      </c>
      <c r="C79" s="85" t="s">
        <v>1778</v>
      </c>
      <c r="D79" s="85" t="s">
        <v>1779</v>
      </c>
      <c r="E79" s="86">
        <v>3722336000</v>
      </c>
      <c r="F79" s="86">
        <v>400000000</v>
      </c>
      <c r="G79" s="86">
        <v>400000000</v>
      </c>
      <c r="H79" s="86">
        <v>4122336000</v>
      </c>
      <c r="I79" s="86">
        <v>0</v>
      </c>
      <c r="J79" s="86">
        <v>4122336000</v>
      </c>
      <c r="K79" s="86">
        <v>0</v>
      </c>
      <c r="L79" s="86">
        <v>3722335484</v>
      </c>
      <c r="M79" s="86">
        <v>977420478</v>
      </c>
      <c r="N79" s="86">
        <v>2583433063</v>
      </c>
      <c r="O79" s="87">
        <v>63</v>
      </c>
    </row>
    <row r="80" spans="1:15" x14ac:dyDescent="0.25">
      <c r="A80" s="84" t="s">
        <v>439</v>
      </c>
      <c r="B80" s="84" t="s">
        <v>1780</v>
      </c>
      <c r="C80" s="85" t="s">
        <v>1781</v>
      </c>
      <c r="D80" s="85" t="s">
        <v>1782</v>
      </c>
      <c r="E80" s="86">
        <v>3722336000</v>
      </c>
      <c r="F80" s="86">
        <v>400000000</v>
      </c>
      <c r="G80" s="86">
        <v>400000000</v>
      </c>
      <c r="H80" s="86">
        <v>4122336000</v>
      </c>
      <c r="I80" s="86">
        <v>0</v>
      </c>
      <c r="J80" s="86">
        <v>4122336000</v>
      </c>
      <c r="K80" s="86">
        <v>0</v>
      </c>
      <c r="L80" s="86">
        <v>3722335484</v>
      </c>
      <c r="M80" s="86">
        <v>977420478</v>
      </c>
      <c r="N80" s="86">
        <v>2583433063</v>
      </c>
      <c r="O80" s="87">
        <v>63</v>
      </c>
    </row>
    <row r="81" spans="1:15" x14ac:dyDescent="0.25">
      <c r="A81" s="84" t="s">
        <v>439</v>
      </c>
      <c r="B81" s="84" t="s">
        <v>789</v>
      </c>
      <c r="C81" s="85" t="s">
        <v>1783</v>
      </c>
      <c r="D81" s="85" t="s">
        <v>791</v>
      </c>
      <c r="E81" s="86">
        <v>121988795000</v>
      </c>
      <c r="F81" s="86">
        <v>11582989201</v>
      </c>
      <c r="G81" s="86">
        <v>30834688395</v>
      </c>
      <c r="H81" s="86">
        <v>152823483395</v>
      </c>
      <c r="I81" s="86">
        <v>0</v>
      </c>
      <c r="J81" s="86">
        <v>152823483395</v>
      </c>
      <c r="K81" s="86">
        <v>1394373055</v>
      </c>
      <c r="L81" s="86">
        <v>134620363865</v>
      </c>
      <c r="M81" s="86">
        <v>10187238604</v>
      </c>
      <c r="N81" s="86">
        <v>111867778758</v>
      </c>
      <c r="O81" s="87">
        <v>73</v>
      </c>
    </row>
    <row r="82" spans="1:15" x14ac:dyDescent="0.25">
      <c r="A82" s="84" t="s">
        <v>439</v>
      </c>
      <c r="B82" s="84" t="s">
        <v>792</v>
      </c>
      <c r="C82" s="85" t="s">
        <v>1784</v>
      </c>
      <c r="D82" s="85" t="s">
        <v>1785</v>
      </c>
      <c r="E82" s="86">
        <v>11470831000</v>
      </c>
      <c r="F82" s="86">
        <v>3172376763</v>
      </c>
      <c r="G82" s="86">
        <v>24092602379</v>
      </c>
      <c r="H82" s="86">
        <v>35563433379</v>
      </c>
      <c r="I82" s="86">
        <v>0</v>
      </c>
      <c r="J82" s="86">
        <v>35563433379</v>
      </c>
      <c r="K82" s="86">
        <v>1394373055</v>
      </c>
      <c r="L82" s="86">
        <v>29513069981</v>
      </c>
      <c r="M82" s="86">
        <v>1313864229</v>
      </c>
      <c r="N82" s="86">
        <v>23680422957</v>
      </c>
      <c r="O82" s="87">
        <v>67</v>
      </c>
    </row>
    <row r="83" spans="1:15" x14ac:dyDescent="0.25">
      <c r="A83" s="84" t="s">
        <v>439</v>
      </c>
      <c r="B83" s="84" t="s">
        <v>1786</v>
      </c>
      <c r="C83" s="85" t="s">
        <v>1787</v>
      </c>
      <c r="D83" s="85" t="s">
        <v>1788</v>
      </c>
      <c r="E83" s="86">
        <v>0</v>
      </c>
      <c r="F83" s="86">
        <v>0</v>
      </c>
      <c r="G83" s="86">
        <v>6586656815</v>
      </c>
      <c r="H83" s="86">
        <v>6586656815</v>
      </c>
      <c r="I83" s="86">
        <v>0</v>
      </c>
      <c r="J83" s="86">
        <v>6586656815</v>
      </c>
      <c r="K83" s="86">
        <v>0</v>
      </c>
      <c r="L83" s="86">
        <v>6586656815</v>
      </c>
      <c r="M83" s="86">
        <v>0</v>
      </c>
      <c r="N83" s="86">
        <v>6586656815</v>
      </c>
      <c r="O83" s="87">
        <v>100</v>
      </c>
    </row>
    <row r="84" spans="1:15" x14ac:dyDescent="0.25">
      <c r="A84" s="84" t="s">
        <v>439</v>
      </c>
      <c r="B84" s="84" t="s">
        <v>1789</v>
      </c>
      <c r="C84" s="85" t="s">
        <v>1790</v>
      </c>
      <c r="D84" s="85" t="s">
        <v>1791</v>
      </c>
      <c r="E84" s="86">
        <v>110517964000</v>
      </c>
      <c r="F84" s="86">
        <v>8410612438</v>
      </c>
      <c r="G84" s="86">
        <v>155429201</v>
      </c>
      <c r="H84" s="86">
        <v>110673393201</v>
      </c>
      <c r="I84" s="86">
        <v>0</v>
      </c>
      <c r="J84" s="86">
        <v>110673393201</v>
      </c>
      <c r="K84" s="86">
        <v>0</v>
      </c>
      <c r="L84" s="86">
        <v>98520637069</v>
      </c>
      <c r="M84" s="86">
        <v>8873374375</v>
      </c>
      <c r="N84" s="86">
        <v>81600698986</v>
      </c>
      <c r="O84" s="87">
        <v>74</v>
      </c>
    </row>
    <row r="85" spans="1:15" x14ac:dyDescent="0.25">
      <c r="A85" s="84" t="s">
        <v>439</v>
      </c>
      <c r="B85" s="84" t="s">
        <v>794</v>
      </c>
      <c r="C85" s="85" t="s">
        <v>1792</v>
      </c>
      <c r="D85" s="85" t="s">
        <v>1793</v>
      </c>
      <c r="E85" s="86">
        <v>48826736000</v>
      </c>
      <c r="F85" s="86">
        <v>31278466238</v>
      </c>
      <c r="G85" s="86">
        <v>15345549243</v>
      </c>
      <c r="H85" s="86">
        <v>64172285243</v>
      </c>
      <c r="I85" s="86">
        <v>0</v>
      </c>
      <c r="J85" s="86">
        <v>64172285243</v>
      </c>
      <c r="K85" s="86">
        <v>282335170</v>
      </c>
      <c r="L85" s="86">
        <v>25946718029</v>
      </c>
      <c r="M85" s="86">
        <v>2891543049</v>
      </c>
      <c r="N85" s="86">
        <v>15460503232</v>
      </c>
      <c r="O85" s="87">
        <v>24</v>
      </c>
    </row>
    <row r="86" spans="1:15" x14ac:dyDescent="0.25">
      <c r="A86" s="84" t="s">
        <v>439</v>
      </c>
      <c r="B86" s="84" t="s">
        <v>797</v>
      </c>
      <c r="C86" s="85" t="s">
        <v>1794</v>
      </c>
      <c r="D86" s="85" t="s">
        <v>1795</v>
      </c>
      <c r="E86" s="86">
        <v>41326736000</v>
      </c>
      <c r="F86" s="86">
        <v>13026323619</v>
      </c>
      <c r="G86" s="86">
        <v>4513989996</v>
      </c>
      <c r="H86" s="86">
        <v>45840725996</v>
      </c>
      <c r="I86" s="86">
        <v>0</v>
      </c>
      <c r="J86" s="86">
        <v>45840725996</v>
      </c>
      <c r="K86" s="86">
        <v>282335170</v>
      </c>
      <c r="L86" s="86">
        <v>25946718029</v>
      </c>
      <c r="M86" s="86">
        <v>2891543049</v>
      </c>
      <c r="N86" s="86">
        <v>15460503232</v>
      </c>
      <c r="O86" s="87">
        <v>34</v>
      </c>
    </row>
    <row r="87" spans="1:15" x14ac:dyDescent="0.25">
      <c r="A87" s="84" t="s">
        <v>439</v>
      </c>
      <c r="B87" s="84" t="s">
        <v>1796</v>
      </c>
      <c r="C87" s="85" t="s">
        <v>1797</v>
      </c>
      <c r="D87" s="85" t="s">
        <v>1798</v>
      </c>
      <c r="E87" s="86">
        <v>0</v>
      </c>
      <c r="F87" s="86">
        <v>14131559247</v>
      </c>
      <c r="G87" s="86">
        <v>14131559247</v>
      </c>
      <c r="H87" s="86">
        <v>14131559247</v>
      </c>
      <c r="I87" s="86">
        <v>0</v>
      </c>
      <c r="J87" s="86">
        <v>14131559247</v>
      </c>
      <c r="K87" s="86">
        <v>0</v>
      </c>
      <c r="L87" s="86">
        <v>0</v>
      </c>
      <c r="M87" s="86">
        <v>0</v>
      </c>
      <c r="N87" s="86">
        <v>0</v>
      </c>
      <c r="O87" s="87">
        <v>0</v>
      </c>
    </row>
    <row r="88" spans="1:15" x14ac:dyDescent="0.25">
      <c r="A88" s="84" t="s">
        <v>439</v>
      </c>
      <c r="B88" s="84" t="s">
        <v>1799</v>
      </c>
      <c r="C88" s="85" t="s">
        <v>1800</v>
      </c>
      <c r="D88" s="85" t="s">
        <v>1801</v>
      </c>
      <c r="E88" s="86">
        <v>7500000000</v>
      </c>
      <c r="F88" s="86">
        <v>4120583372</v>
      </c>
      <c r="G88" s="86">
        <v>-3300000000</v>
      </c>
      <c r="H88" s="86">
        <v>4200000000</v>
      </c>
      <c r="I88" s="86">
        <v>0</v>
      </c>
      <c r="J88" s="86">
        <v>4200000000</v>
      </c>
      <c r="K88" s="86">
        <v>0</v>
      </c>
      <c r="L88" s="86">
        <v>0</v>
      </c>
      <c r="M88" s="86">
        <v>0</v>
      </c>
      <c r="N88" s="86">
        <v>0</v>
      </c>
      <c r="O88" s="87">
        <v>0</v>
      </c>
    </row>
    <row r="89" spans="1:15" x14ac:dyDescent="0.25">
      <c r="A89" s="84" t="s">
        <v>439</v>
      </c>
      <c r="B89" s="84" t="s">
        <v>809</v>
      </c>
      <c r="C89" s="85" t="s">
        <v>1802</v>
      </c>
      <c r="D89" s="85" t="s">
        <v>995</v>
      </c>
      <c r="E89" s="86">
        <v>106758399000</v>
      </c>
      <c r="F89" s="86">
        <v>5446103708</v>
      </c>
      <c r="G89" s="86">
        <v>4401855657</v>
      </c>
      <c r="H89" s="86">
        <v>111160254657</v>
      </c>
      <c r="I89" s="86">
        <v>0</v>
      </c>
      <c r="J89" s="86">
        <v>111160254657</v>
      </c>
      <c r="K89" s="86">
        <v>4971282549</v>
      </c>
      <c r="L89" s="86">
        <v>107993124464</v>
      </c>
      <c r="M89" s="86">
        <v>11409555893</v>
      </c>
      <c r="N89" s="86">
        <v>66555421030</v>
      </c>
      <c r="O89" s="87">
        <v>60</v>
      </c>
    </row>
    <row r="90" spans="1:15" x14ac:dyDescent="0.25">
      <c r="A90" s="84" t="s">
        <v>439</v>
      </c>
      <c r="B90" s="84" t="s">
        <v>812</v>
      </c>
      <c r="C90" s="85" t="s">
        <v>1803</v>
      </c>
      <c r="D90" s="85" t="s">
        <v>814</v>
      </c>
      <c r="E90" s="86">
        <v>106758399000</v>
      </c>
      <c r="F90" s="86">
        <v>5446103708</v>
      </c>
      <c r="G90" s="86">
        <v>4401855657</v>
      </c>
      <c r="H90" s="86">
        <v>111160254657</v>
      </c>
      <c r="I90" s="86">
        <v>0</v>
      </c>
      <c r="J90" s="86">
        <v>111160254657</v>
      </c>
      <c r="K90" s="86">
        <v>4971282549</v>
      </c>
      <c r="L90" s="86">
        <v>107993124464</v>
      </c>
      <c r="M90" s="86">
        <v>11409555893</v>
      </c>
      <c r="N90" s="86">
        <v>66555421030</v>
      </c>
      <c r="O90" s="87">
        <v>60</v>
      </c>
    </row>
    <row r="91" spans="1:15" x14ac:dyDescent="0.25">
      <c r="A91" s="84" t="s">
        <v>439</v>
      </c>
      <c r="B91" s="84" t="s">
        <v>815</v>
      </c>
      <c r="C91" s="85" t="s">
        <v>1804</v>
      </c>
      <c r="D91" s="85" t="s">
        <v>1805</v>
      </c>
      <c r="E91" s="86">
        <v>49746426000</v>
      </c>
      <c r="F91" s="86">
        <v>4358351107</v>
      </c>
      <c r="G91" s="86">
        <v>4358351107</v>
      </c>
      <c r="H91" s="86">
        <v>54104777107</v>
      </c>
      <c r="I91" s="86">
        <v>0</v>
      </c>
      <c r="J91" s="86">
        <v>54104777107</v>
      </c>
      <c r="K91" s="86">
        <v>4228330373</v>
      </c>
      <c r="L91" s="86">
        <v>53974755539</v>
      </c>
      <c r="M91" s="86">
        <v>4878082181</v>
      </c>
      <c r="N91" s="86">
        <v>39501654328</v>
      </c>
      <c r="O91" s="87">
        <v>73</v>
      </c>
    </row>
    <row r="92" spans="1:15" x14ac:dyDescent="0.25">
      <c r="A92" s="84" t="s">
        <v>439</v>
      </c>
      <c r="B92" s="84" t="s">
        <v>818</v>
      </c>
      <c r="C92" s="85" t="s">
        <v>1806</v>
      </c>
      <c r="D92" s="85" t="s">
        <v>1807</v>
      </c>
      <c r="E92" s="86">
        <v>16991724000</v>
      </c>
      <c r="F92" s="86">
        <v>729885892</v>
      </c>
      <c r="G92" s="86">
        <v>-314362159</v>
      </c>
      <c r="H92" s="86">
        <v>16677361841</v>
      </c>
      <c r="I92" s="86">
        <v>0</v>
      </c>
      <c r="J92" s="86">
        <v>16677361841</v>
      </c>
      <c r="K92" s="86">
        <v>0</v>
      </c>
      <c r="L92" s="86">
        <v>13640253216</v>
      </c>
      <c r="M92" s="86">
        <v>1570370118</v>
      </c>
      <c r="N92" s="86">
        <v>7696356698</v>
      </c>
      <c r="O92" s="87">
        <v>46</v>
      </c>
    </row>
    <row r="93" spans="1:15" x14ac:dyDescent="0.25">
      <c r="A93" s="84" t="s">
        <v>439</v>
      </c>
      <c r="B93" s="84" t="s">
        <v>821</v>
      </c>
      <c r="C93" s="85" t="s">
        <v>1808</v>
      </c>
      <c r="D93" s="85" t="s">
        <v>1809</v>
      </c>
      <c r="E93" s="86">
        <v>37902029000</v>
      </c>
      <c r="F93" s="86">
        <v>0</v>
      </c>
      <c r="G93" s="86">
        <v>0</v>
      </c>
      <c r="H93" s="86">
        <v>37902029000</v>
      </c>
      <c r="I93" s="86">
        <v>0</v>
      </c>
      <c r="J93" s="86">
        <v>37902029000</v>
      </c>
      <c r="K93" s="86">
        <v>0</v>
      </c>
      <c r="L93" s="86">
        <v>37902029000</v>
      </c>
      <c r="M93" s="86">
        <v>3958063503</v>
      </c>
      <c r="N93" s="86">
        <v>16881323295</v>
      </c>
      <c r="O93" s="87">
        <v>45</v>
      </c>
    </row>
    <row r="94" spans="1:15" x14ac:dyDescent="0.25">
      <c r="A94" s="84" t="s">
        <v>439</v>
      </c>
      <c r="B94" s="84" t="s">
        <v>824</v>
      </c>
      <c r="C94" s="85" t="s">
        <v>1810</v>
      </c>
      <c r="D94" s="85" t="s">
        <v>1811</v>
      </c>
      <c r="E94" s="86">
        <v>2118220000</v>
      </c>
      <c r="F94" s="86">
        <v>357866709</v>
      </c>
      <c r="G94" s="86">
        <v>357866709</v>
      </c>
      <c r="H94" s="86">
        <v>2476086709</v>
      </c>
      <c r="I94" s="86">
        <v>0</v>
      </c>
      <c r="J94" s="86">
        <v>2476086709</v>
      </c>
      <c r="K94" s="86">
        <v>742952176</v>
      </c>
      <c r="L94" s="86">
        <v>2476086709</v>
      </c>
      <c r="M94" s="86">
        <v>1003040091</v>
      </c>
      <c r="N94" s="86">
        <v>2476086709</v>
      </c>
      <c r="O94" s="87">
        <v>100</v>
      </c>
    </row>
    <row r="95" spans="1:15" x14ac:dyDescent="0.25">
      <c r="A95" s="84" t="s">
        <v>439</v>
      </c>
      <c r="B95" s="84" t="s">
        <v>1812</v>
      </c>
      <c r="C95" s="85" t="s">
        <v>1813</v>
      </c>
      <c r="D95" s="85" t="s">
        <v>985</v>
      </c>
      <c r="E95" s="86">
        <v>67874556000</v>
      </c>
      <c r="F95" s="86">
        <v>-2046262426</v>
      </c>
      <c r="G95" s="86">
        <v>-7139995416</v>
      </c>
      <c r="H95" s="86">
        <v>60734560584</v>
      </c>
      <c r="I95" s="86">
        <v>0</v>
      </c>
      <c r="J95" s="86">
        <v>60734560584</v>
      </c>
      <c r="K95" s="86">
        <v>-1988822710</v>
      </c>
      <c r="L95" s="86">
        <v>60728683211</v>
      </c>
      <c r="M95" s="86">
        <v>942708416</v>
      </c>
      <c r="N95" s="86">
        <v>42877833905</v>
      </c>
      <c r="O95" s="87">
        <v>71</v>
      </c>
    </row>
    <row r="96" spans="1:15" x14ac:dyDescent="0.25">
      <c r="A96" s="84" t="s">
        <v>439</v>
      </c>
      <c r="B96" s="84" t="s">
        <v>1814</v>
      </c>
      <c r="C96" s="85" t="s">
        <v>1815</v>
      </c>
      <c r="D96" s="85" t="s">
        <v>1816</v>
      </c>
      <c r="E96" s="86">
        <v>53482395000</v>
      </c>
      <c r="F96" s="86">
        <v>0</v>
      </c>
      <c r="G96" s="86">
        <v>4156279489</v>
      </c>
      <c r="H96" s="86">
        <v>57638674489</v>
      </c>
      <c r="I96" s="86">
        <v>0</v>
      </c>
      <c r="J96" s="86">
        <v>57638674489</v>
      </c>
      <c r="K96" s="86">
        <v>787467000</v>
      </c>
      <c r="L96" s="86">
        <v>51445776793</v>
      </c>
      <c r="M96" s="86">
        <v>777628208</v>
      </c>
      <c r="N96" s="86">
        <v>42560813617</v>
      </c>
      <c r="O96" s="87">
        <v>74</v>
      </c>
    </row>
    <row r="97" spans="1:15" x14ac:dyDescent="0.25">
      <c r="A97" s="84" t="s">
        <v>439</v>
      </c>
      <c r="B97" s="84" t="s">
        <v>1817</v>
      </c>
      <c r="C97" s="85" t="s">
        <v>1818</v>
      </c>
      <c r="D97" s="85" t="s">
        <v>1819</v>
      </c>
      <c r="E97" s="86">
        <v>42664076000</v>
      </c>
      <c r="F97" s="86">
        <v>0</v>
      </c>
      <c r="G97" s="86">
        <v>0</v>
      </c>
      <c r="H97" s="86">
        <v>42664076000</v>
      </c>
      <c r="I97" s="86">
        <v>0</v>
      </c>
      <c r="J97" s="86">
        <v>42664076000</v>
      </c>
      <c r="K97" s="86">
        <v>13875000</v>
      </c>
      <c r="L97" s="86">
        <v>42663990135</v>
      </c>
      <c r="M97" s="86">
        <v>4036208</v>
      </c>
      <c r="N97" s="86">
        <v>33779966318</v>
      </c>
      <c r="O97" s="87">
        <v>79</v>
      </c>
    </row>
    <row r="98" spans="1:15" x14ac:dyDescent="0.25">
      <c r="A98" s="84" t="s">
        <v>439</v>
      </c>
      <c r="B98" s="84" t="s">
        <v>1820</v>
      </c>
      <c r="C98" s="85" t="s">
        <v>1821</v>
      </c>
      <c r="D98" s="85" t="s">
        <v>1822</v>
      </c>
      <c r="E98" s="86">
        <v>12932889000</v>
      </c>
      <c r="F98" s="86">
        <v>0</v>
      </c>
      <c r="G98" s="86">
        <v>0</v>
      </c>
      <c r="H98" s="86">
        <v>12932889000</v>
      </c>
      <c r="I98" s="86">
        <v>0</v>
      </c>
      <c r="J98" s="86">
        <v>12932889000</v>
      </c>
      <c r="K98" s="86">
        <v>0</v>
      </c>
      <c r="L98" s="86">
        <v>12932888888</v>
      </c>
      <c r="M98" s="86">
        <v>0</v>
      </c>
      <c r="N98" s="86">
        <v>10910888888</v>
      </c>
      <c r="O98" s="87">
        <v>84</v>
      </c>
    </row>
    <row r="99" spans="1:15" x14ac:dyDescent="0.25">
      <c r="A99" s="84" t="s">
        <v>439</v>
      </c>
      <c r="B99" s="84" t="s">
        <v>1823</v>
      </c>
      <c r="C99" s="85" t="s">
        <v>1824</v>
      </c>
      <c r="D99" s="85" t="s">
        <v>1825</v>
      </c>
      <c r="E99" s="86">
        <v>29653309000</v>
      </c>
      <c r="F99" s="86">
        <v>0</v>
      </c>
      <c r="G99" s="86">
        <v>0</v>
      </c>
      <c r="H99" s="86">
        <v>29653309000</v>
      </c>
      <c r="I99" s="86">
        <v>0</v>
      </c>
      <c r="J99" s="86">
        <v>29653309000</v>
      </c>
      <c r="K99" s="86">
        <v>0</v>
      </c>
      <c r="L99" s="86">
        <v>29653309000</v>
      </c>
      <c r="M99" s="86">
        <v>0</v>
      </c>
      <c r="N99" s="86">
        <v>22865041222</v>
      </c>
      <c r="O99" s="87">
        <v>77</v>
      </c>
    </row>
    <row r="100" spans="1:15" x14ac:dyDescent="0.25">
      <c r="A100" s="84" t="s">
        <v>439</v>
      </c>
      <c r="B100" s="84" t="s">
        <v>1826</v>
      </c>
      <c r="C100" s="85" t="s">
        <v>1827</v>
      </c>
      <c r="D100" s="85" t="s">
        <v>1828</v>
      </c>
      <c r="E100" s="86">
        <v>77878000</v>
      </c>
      <c r="F100" s="86">
        <v>0</v>
      </c>
      <c r="G100" s="86">
        <v>0</v>
      </c>
      <c r="H100" s="86">
        <v>77878000</v>
      </c>
      <c r="I100" s="86">
        <v>0</v>
      </c>
      <c r="J100" s="86">
        <v>77878000</v>
      </c>
      <c r="K100" s="86">
        <v>13875000</v>
      </c>
      <c r="L100" s="86">
        <v>77792247</v>
      </c>
      <c r="M100" s="86">
        <v>4036208</v>
      </c>
      <c r="N100" s="86">
        <v>4036208</v>
      </c>
      <c r="O100" s="87">
        <v>5</v>
      </c>
    </row>
    <row r="101" spans="1:15" x14ac:dyDescent="0.25">
      <c r="A101" s="84" t="s">
        <v>439</v>
      </c>
      <c r="B101" s="84" t="s">
        <v>1829</v>
      </c>
      <c r="C101" s="85" t="s">
        <v>1830</v>
      </c>
      <c r="D101" s="85" t="s">
        <v>1831</v>
      </c>
      <c r="E101" s="86">
        <v>1600000000</v>
      </c>
      <c r="F101" s="86">
        <v>0</v>
      </c>
      <c r="G101" s="86">
        <v>0</v>
      </c>
      <c r="H101" s="86">
        <v>1600000000</v>
      </c>
      <c r="I101" s="86">
        <v>0</v>
      </c>
      <c r="J101" s="86">
        <v>1600000000</v>
      </c>
      <c r="K101" s="86">
        <v>313987000</v>
      </c>
      <c r="L101" s="86">
        <v>926856000</v>
      </c>
      <c r="M101" s="86">
        <v>313987000</v>
      </c>
      <c r="N101" s="86">
        <v>926856000</v>
      </c>
      <c r="O101" s="87">
        <v>58</v>
      </c>
    </row>
    <row r="102" spans="1:15" x14ac:dyDescent="0.25">
      <c r="A102" s="84" t="s">
        <v>439</v>
      </c>
      <c r="B102" s="84" t="s">
        <v>1832</v>
      </c>
      <c r="C102" s="85" t="s">
        <v>1833</v>
      </c>
      <c r="D102" s="85" t="s">
        <v>1834</v>
      </c>
      <c r="E102" s="86">
        <v>1600000000</v>
      </c>
      <c r="F102" s="86">
        <v>0</v>
      </c>
      <c r="G102" s="86">
        <v>0</v>
      </c>
      <c r="H102" s="86">
        <v>1600000000</v>
      </c>
      <c r="I102" s="86">
        <v>0</v>
      </c>
      <c r="J102" s="86">
        <v>1600000000</v>
      </c>
      <c r="K102" s="86">
        <v>313987000</v>
      </c>
      <c r="L102" s="86">
        <v>926856000</v>
      </c>
      <c r="M102" s="86">
        <v>313987000</v>
      </c>
      <c r="N102" s="86">
        <v>926856000</v>
      </c>
      <c r="O102" s="87">
        <v>58</v>
      </c>
    </row>
    <row r="103" spans="1:15" x14ac:dyDescent="0.25">
      <c r="A103" s="84" t="s">
        <v>439</v>
      </c>
      <c r="B103" s="84" t="s">
        <v>1835</v>
      </c>
      <c r="C103" s="85" t="s">
        <v>1836</v>
      </c>
      <c r="D103" s="85" t="s">
        <v>985</v>
      </c>
      <c r="E103" s="86">
        <v>28540000</v>
      </c>
      <c r="F103" s="86">
        <v>0</v>
      </c>
      <c r="G103" s="86">
        <v>5154548</v>
      </c>
      <c r="H103" s="86">
        <v>33694548</v>
      </c>
      <c r="I103" s="86">
        <v>0</v>
      </c>
      <c r="J103" s="86">
        <v>33694548</v>
      </c>
      <c r="K103" s="86">
        <v>0</v>
      </c>
      <c r="L103" s="86">
        <v>33694548</v>
      </c>
      <c r="M103" s="86">
        <v>0</v>
      </c>
      <c r="N103" s="86">
        <v>32755189</v>
      </c>
      <c r="O103" s="87">
        <v>97</v>
      </c>
    </row>
    <row r="104" spans="1:15" x14ac:dyDescent="0.25">
      <c r="A104" s="84" t="s">
        <v>439</v>
      </c>
      <c r="B104" s="84" t="s">
        <v>1837</v>
      </c>
      <c r="C104" s="85" t="s">
        <v>1838</v>
      </c>
      <c r="D104" s="85" t="s">
        <v>1839</v>
      </c>
      <c r="E104" s="86">
        <v>9189779000</v>
      </c>
      <c r="F104" s="86">
        <v>0</v>
      </c>
      <c r="G104" s="86">
        <v>4151124941</v>
      </c>
      <c r="H104" s="86">
        <v>13340903941</v>
      </c>
      <c r="I104" s="86">
        <v>0</v>
      </c>
      <c r="J104" s="86">
        <v>13340903941</v>
      </c>
      <c r="K104" s="86">
        <v>459605000</v>
      </c>
      <c r="L104" s="86">
        <v>7821236110</v>
      </c>
      <c r="M104" s="86">
        <v>459605000</v>
      </c>
      <c r="N104" s="86">
        <v>7821236110</v>
      </c>
      <c r="O104" s="87">
        <v>59</v>
      </c>
    </row>
    <row r="105" spans="1:15" x14ac:dyDescent="0.25">
      <c r="A105" s="84" t="s">
        <v>439</v>
      </c>
      <c r="B105" s="84" t="s">
        <v>836</v>
      </c>
      <c r="C105" s="85" t="s">
        <v>1236</v>
      </c>
      <c r="D105" s="85" t="s">
        <v>1016</v>
      </c>
      <c r="E105" s="86">
        <v>910660494000</v>
      </c>
      <c r="F105" s="86">
        <v>52063707585</v>
      </c>
      <c r="G105" s="86">
        <v>123592998828</v>
      </c>
      <c r="H105" s="86">
        <v>1034253492828</v>
      </c>
      <c r="I105" s="86">
        <v>0</v>
      </c>
      <c r="J105" s="86">
        <v>1034253492828</v>
      </c>
      <c r="K105" s="86">
        <v>-2185224280</v>
      </c>
      <c r="L105" s="86">
        <v>663670594054</v>
      </c>
      <c r="M105" s="86">
        <v>46265881768</v>
      </c>
      <c r="N105" s="86">
        <v>319349583085</v>
      </c>
      <c r="O105" s="87">
        <v>31</v>
      </c>
    </row>
    <row r="106" spans="1:15" x14ac:dyDescent="0.25">
      <c r="A106" s="84" t="s">
        <v>439</v>
      </c>
      <c r="B106" s="84" t="s">
        <v>839</v>
      </c>
      <c r="C106" s="85" t="s">
        <v>1237</v>
      </c>
      <c r="D106" s="85" t="s">
        <v>1018</v>
      </c>
      <c r="E106" s="86">
        <v>343788907000</v>
      </c>
      <c r="F106" s="86">
        <v>29588031874</v>
      </c>
      <c r="G106" s="86">
        <v>97729506999</v>
      </c>
      <c r="H106" s="86">
        <v>441518413999</v>
      </c>
      <c r="I106" s="86">
        <v>0</v>
      </c>
      <c r="J106" s="86">
        <v>441518413999</v>
      </c>
      <c r="K106" s="86">
        <v>7969013389</v>
      </c>
      <c r="L106" s="86">
        <v>213729958007</v>
      </c>
      <c r="M106" s="86">
        <v>31880027560</v>
      </c>
      <c r="N106" s="86">
        <v>55746943812</v>
      </c>
      <c r="O106" s="87">
        <v>13</v>
      </c>
    </row>
    <row r="107" spans="1:15" x14ac:dyDescent="0.25">
      <c r="A107" s="84" t="s">
        <v>439</v>
      </c>
      <c r="B107" s="84" t="s">
        <v>842</v>
      </c>
      <c r="C107" s="85" t="s">
        <v>1840</v>
      </c>
      <c r="D107" s="128" t="s">
        <v>1239</v>
      </c>
      <c r="E107" s="86">
        <v>343788907000</v>
      </c>
      <c r="F107" s="86">
        <v>29588031874</v>
      </c>
      <c r="G107" s="86">
        <v>97729506999</v>
      </c>
      <c r="H107" s="86">
        <v>441518413999</v>
      </c>
      <c r="I107" s="86">
        <v>0</v>
      </c>
      <c r="J107" s="86">
        <v>441518413999</v>
      </c>
      <c r="K107" s="86">
        <v>7969013389</v>
      </c>
      <c r="L107" s="86">
        <v>213729958007</v>
      </c>
      <c r="M107" s="86">
        <v>31880027560</v>
      </c>
      <c r="N107" s="86">
        <v>55746943812</v>
      </c>
      <c r="O107" s="87">
        <v>13</v>
      </c>
    </row>
    <row r="108" spans="1:15" x14ac:dyDescent="0.25">
      <c r="A108" s="84" t="s">
        <v>439</v>
      </c>
      <c r="B108" s="84" t="s">
        <v>1020</v>
      </c>
      <c r="C108" s="85" t="s">
        <v>1841</v>
      </c>
      <c r="D108" s="85" t="s">
        <v>1842</v>
      </c>
      <c r="E108" s="86">
        <v>171198027000</v>
      </c>
      <c r="F108" s="86">
        <v>22548753461</v>
      </c>
      <c r="G108" s="86">
        <v>34427409424</v>
      </c>
      <c r="H108" s="86">
        <v>205625436424</v>
      </c>
      <c r="I108" s="86">
        <v>0</v>
      </c>
      <c r="J108" s="86">
        <v>205625436424</v>
      </c>
      <c r="K108" s="86">
        <v>314192768</v>
      </c>
      <c r="L108" s="86">
        <v>115807188756</v>
      </c>
      <c r="M108" s="86">
        <v>7496235059</v>
      </c>
      <c r="N108" s="86">
        <v>19596864334</v>
      </c>
      <c r="O108" s="87">
        <v>10</v>
      </c>
    </row>
    <row r="109" spans="1:15" x14ac:dyDescent="0.25">
      <c r="A109" s="84" t="s">
        <v>439</v>
      </c>
      <c r="B109" s="84" t="s">
        <v>1085</v>
      </c>
      <c r="C109" s="85" t="s">
        <v>1843</v>
      </c>
      <c r="D109" s="85" t="s">
        <v>1844</v>
      </c>
      <c r="E109" s="86">
        <v>171198027000</v>
      </c>
      <c r="F109" s="86">
        <v>22548753461</v>
      </c>
      <c r="G109" s="86">
        <v>33396061762</v>
      </c>
      <c r="H109" s="86">
        <v>204594088762</v>
      </c>
      <c r="I109" s="86">
        <v>0</v>
      </c>
      <c r="J109" s="86">
        <v>204594088762</v>
      </c>
      <c r="K109" s="86">
        <v>314192768</v>
      </c>
      <c r="L109" s="86">
        <v>114775841094</v>
      </c>
      <c r="M109" s="86">
        <v>7496235059</v>
      </c>
      <c r="N109" s="86">
        <v>19596864334</v>
      </c>
      <c r="O109" s="87">
        <v>10</v>
      </c>
    </row>
    <row r="110" spans="1:15" ht="21" x14ac:dyDescent="0.25">
      <c r="A110" s="84" t="s">
        <v>439</v>
      </c>
      <c r="B110" s="84" t="s">
        <v>1845</v>
      </c>
      <c r="C110" s="85" t="s">
        <v>1846</v>
      </c>
      <c r="D110" s="85" t="s">
        <v>1847</v>
      </c>
      <c r="E110" s="86">
        <v>12931223000</v>
      </c>
      <c r="F110" s="86">
        <v>0</v>
      </c>
      <c r="G110" s="86">
        <v>3019212473</v>
      </c>
      <c r="H110" s="86">
        <v>15950435473</v>
      </c>
      <c r="I110" s="86">
        <v>0</v>
      </c>
      <c r="J110" s="86">
        <v>15950435473</v>
      </c>
      <c r="K110" s="86">
        <v>140159782</v>
      </c>
      <c r="L110" s="86">
        <v>7365752440</v>
      </c>
      <c r="M110" s="86">
        <v>922540406</v>
      </c>
      <c r="N110" s="86">
        <v>1823213866</v>
      </c>
      <c r="O110" s="87">
        <v>11</v>
      </c>
    </row>
    <row r="111" spans="1:15" x14ac:dyDescent="0.25">
      <c r="A111" s="84" t="s">
        <v>439</v>
      </c>
      <c r="B111" s="84" t="s">
        <v>1848</v>
      </c>
      <c r="C111" s="85" t="s">
        <v>1849</v>
      </c>
      <c r="D111" s="128" t="s">
        <v>1850</v>
      </c>
      <c r="E111" s="129">
        <v>12931223000</v>
      </c>
      <c r="F111" s="129">
        <v>0</v>
      </c>
      <c r="G111" s="129">
        <v>3019212473</v>
      </c>
      <c r="H111" s="129">
        <v>15950435473</v>
      </c>
      <c r="I111" s="129">
        <v>0</v>
      </c>
      <c r="J111" s="129">
        <v>15950435473</v>
      </c>
      <c r="K111" s="129">
        <v>140159782</v>
      </c>
      <c r="L111" s="129">
        <v>7365752440</v>
      </c>
      <c r="M111" s="129">
        <v>922540406</v>
      </c>
      <c r="N111" s="129">
        <v>1823213866</v>
      </c>
      <c r="O111" s="131">
        <v>11</v>
      </c>
    </row>
    <row r="112" spans="1:15" ht="21" x14ac:dyDescent="0.25">
      <c r="A112" s="84" t="s">
        <v>439</v>
      </c>
      <c r="B112" s="84" t="s">
        <v>1851</v>
      </c>
      <c r="C112" s="85" t="s">
        <v>1852</v>
      </c>
      <c r="D112" s="85" t="s">
        <v>1853</v>
      </c>
      <c r="E112" s="86">
        <v>51561285000</v>
      </c>
      <c r="F112" s="86">
        <v>0</v>
      </c>
      <c r="G112" s="86">
        <v>-8065410810</v>
      </c>
      <c r="H112" s="86">
        <v>43495874190</v>
      </c>
      <c r="I112" s="86">
        <v>0</v>
      </c>
      <c r="J112" s="86">
        <v>43495874190</v>
      </c>
      <c r="K112" s="86">
        <v>160085458</v>
      </c>
      <c r="L112" s="86">
        <v>41346512797</v>
      </c>
      <c r="M112" s="86">
        <v>2689565119</v>
      </c>
      <c r="N112" s="86">
        <v>6460120830</v>
      </c>
      <c r="O112" s="87">
        <v>15</v>
      </c>
    </row>
    <row r="113" spans="1:15" x14ac:dyDescent="0.25">
      <c r="A113" s="84" t="s">
        <v>439</v>
      </c>
      <c r="B113" s="84" t="s">
        <v>1854</v>
      </c>
      <c r="C113" s="85" t="s">
        <v>1855</v>
      </c>
      <c r="D113" s="128" t="s">
        <v>1850</v>
      </c>
      <c r="E113" s="129">
        <v>51561285000</v>
      </c>
      <c r="F113" s="86">
        <v>0</v>
      </c>
      <c r="G113" s="86">
        <v>-8065410810</v>
      </c>
      <c r="H113" s="86">
        <v>43495874190</v>
      </c>
      <c r="I113" s="86">
        <v>0</v>
      </c>
      <c r="J113" s="86">
        <v>43495874190</v>
      </c>
      <c r="K113" s="86">
        <v>160085458</v>
      </c>
      <c r="L113" s="86">
        <v>41346512797</v>
      </c>
      <c r="M113" s="129">
        <v>2689565119</v>
      </c>
      <c r="N113" s="129">
        <v>6460120830</v>
      </c>
      <c r="O113" s="131">
        <v>15</v>
      </c>
    </row>
    <row r="114" spans="1:15" ht="21" x14ac:dyDescent="0.25">
      <c r="A114" s="84" t="s">
        <v>439</v>
      </c>
      <c r="B114" s="84" t="s">
        <v>1856</v>
      </c>
      <c r="C114" s="85" t="s">
        <v>1857</v>
      </c>
      <c r="D114" s="85" t="s">
        <v>1858</v>
      </c>
      <c r="E114" s="86">
        <v>25003300000</v>
      </c>
      <c r="F114" s="86">
        <v>0</v>
      </c>
      <c r="G114" s="86">
        <v>4344495187</v>
      </c>
      <c r="H114" s="86">
        <v>29347795187</v>
      </c>
      <c r="I114" s="86">
        <v>0</v>
      </c>
      <c r="J114" s="86">
        <v>29347795187</v>
      </c>
      <c r="K114" s="86">
        <v>0</v>
      </c>
      <c r="L114" s="86">
        <v>25773965784</v>
      </c>
      <c r="M114" s="86">
        <v>785128999</v>
      </c>
      <c r="N114" s="86">
        <v>4224537811</v>
      </c>
      <c r="O114" s="87">
        <v>14</v>
      </c>
    </row>
    <row r="115" spans="1:15" x14ac:dyDescent="0.25">
      <c r="A115" s="84" t="s">
        <v>439</v>
      </c>
      <c r="B115" s="84" t="s">
        <v>1859</v>
      </c>
      <c r="C115" s="85" t="s">
        <v>1860</v>
      </c>
      <c r="D115" s="128" t="s">
        <v>1850</v>
      </c>
      <c r="E115" s="129">
        <v>25003300000</v>
      </c>
      <c r="F115" s="86">
        <v>0</v>
      </c>
      <c r="G115" s="86">
        <v>4344495187</v>
      </c>
      <c r="H115" s="86">
        <v>29347795187</v>
      </c>
      <c r="I115" s="86">
        <v>0</v>
      </c>
      <c r="J115" s="86">
        <v>29347795187</v>
      </c>
      <c r="K115" s="86">
        <v>0</v>
      </c>
      <c r="L115" s="86">
        <v>25773965784</v>
      </c>
      <c r="M115" s="129">
        <v>785128999</v>
      </c>
      <c r="N115" s="129">
        <v>4224537811</v>
      </c>
      <c r="O115" s="131">
        <v>14</v>
      </c>
    </row>
    <row r="116" spans="1:15" ht="21" x14ac:dyDescent="0.25">
      <c r="A116" s="84" t="s">
        <v>439</v>
      </c>
      <c r="B116" s="84" t="s">
        <v>1861</v>
      </c>
      <c r="C116" s="85" t="s">
        <v>1862</v>
      </c>
      <c r="D116" s="85" t="s">
        <v>1863</v>
      </c>
      <c r="E116" s="86">
        <v>12864446000</v>
      </c>
      <c r="F116" s="86">
        <v>0</v>
      </c>
      <c r="G116" s="86">
        <v>3869890344</v>
      </c>
      <c r="H116" s="86">
        <v>16734336344</v>
      </c>
      <c r="I116" s="86">
        <v>0</v>
      </c>
      <c r="J116" s="86">
        <v>16734336344</v>
      </c>
      <c r="K116" s="86">
        <v>0</v>
      </c>
      <c r="L116" s="86">
        <v>5786200545</v>
      </c>
      <c r="M116" s="86">
        <v>848660934</v>
      </c>
      <c r="N116" s="86">
        <v>1115175615</v>
      </c>
      <c r="O116" s="87">
        <v>7</v>
      </c>
    </row>
    <row r="117" spans="1:15" x14ac:dyDescent="0.25">
      <c r="A117" s="84" t="s">
        <v>439</v>
      </c>
      <c r="B117" s="84" t="s">
        <v>1864</v>
      </c>
      <c r="C117" s="85" t="s">
        <v>1865</v>
      </c>
      <c r="D117" s="128" t="s">
        <v>1850</v>
      </c>
      <c r="E117" s="129">
        <v>12864446000</v>
      </c>
      <c r="F117" s="86">
        <v>0</v>
      </c>
      <c r="G117" s="86">
        <v>3869890344</v>
      </c>
      <c r="H117" s="86">
        <v>16734336344</v>
      </c>
      <c r="I117" s="86">
        <v>0</v>
      </c>
      <c r="J117" s="86">
        <v>16734336344</v>
      </c>
      <c r="K117" s="86">
        <v>0</v>
      </c>
      <c r="L117" s="86">
        <v>5786200545</v>
      </c>
      <c r="M117" s="129">
        <v>848660934</v>
      </c>
      <c r="N117" s="129">
        <v>1115175615</v>
      </c>
      <c r="O117" s="131">
        <v>7</v>
      </c>
    </row>
    <row r="118" spans="1:15" ht="21" x14ac:dyDescent="0.25">
      <c r="A118" s="84" t="s">
        <v>439</v>
      </c>
      <c r="B118" s="84" t="s">
        <v>1866</v>
      </c>
      <c r="C118" s="85" t="s">
        <v>1867</v>
      </c>
      <c r="D118" s="85" t="s">
        <v>1868</v>
      </c>
      <c r="E118" s="86">
        <v>54710638000</v>
      </c>
      <c r="F118" s="86">
        <v>19776907533</v>
      </c>
      <c r="G118" s="86">
        <v>9109654900</v>
      </c>
      <c r="H118" s="86">
        <v>63820292900</v>
      </c>
      <c r="I118" s="86">
        <v>0</v>
      </c>
      <c r="J118" s="86">
        <v>63820292900</v>
      </c>
      <c r="K118" s="86">
        <v>-5</v>
      </c>
      <c r="L118" s="86">
        <v>19229145997</v>
      </c>
      <c r="M118" s="86">
        <v>954214223</v>
      </c>
      <c r="N118" s="86">
        <v>4234620432</v>
      </c>
      <c r="O118" s="87">
        <v>7</v>
      </c>
    </row>
    <row r="119" spans="1:15" x14ac:dyDescent="0.25">
      <c r="A119" s="84" t="s">
        <v>439</v>
      </c>
      <c r="B119" s="84" t="s">
        <v>1869</v>
      </c>
      <c r="C119" s="85" t="s">
        <v>1870</v>
      </c>
      <c r="D119" s="128" t="s">
        <v>1850</v>
      </c>
      <c r="E119" s="129">
        <v>54710638000</v>
      </c>
      <c r="F119" s="86">
        <v>19776907533</v>
      </c>
      <c r="G119" s="86">
        <v>9109654900</v>
      </c>
      <c r="H119" s="86">
        <v>63820292900</v>
      </c>
      <c r="I119" s="86">
        <v>0</v>
      </c>
      <c r="J119" s="86">
        <v>63820292900</v>
      </c>
      <c r="K119" s="86">
        <v>-5</v>
      </c>
      <c r="L119" s="86">
        <v>19229145997</v>
      </c>
      <c r="M119" s="129">
        <v>954214223</v>
      </c>
      <c r="N119" s="129">
        <v>4234620432</v>
      </c>
      <c r="O119" s="131">
        <v>7</v>
      </c>
    </row>
    <row r="120" spans="1:15" ht="21" x14ac:dyDescent="0.25">
      <c r="A120" s="84" t="s">
        <v>439</v>
      </c>
      <c r="B120" s="84" t="s">
        <v>1871</v>
      </c>
      <c r="C120" s="85" t="s">
        <v>1872</v>
      </c>
      <c r="D120" s="85" t="s">
        <v>1873</v>
      </c>
      <c r="E120" s="86">
        <v>11280045000</v>
      </c>
      <c r="F120" s="86">
        <v>91324581</v>
      </c>
      <c r="G120" s="86">
        <v>4013702277</v>
      </c>
      <c r="H120" s="86">
        <v>15293747277</v>
      </c>
      <c r="I120" s="86">
        <v>0</v>
      </c>
      <c r="J120" s="86">
        <v>15293747277</v>
      </c>
      <c r="K120" s="86">
        <v>-12</v>
      </c>
      <c r="L120" s="86">
        <v>12330312418</v>
      </c>
      <c r="M120" s="86">
        <v>1294008099</v>
      </c>
      <c r="N120" s="86">
        <v>1737078501</v>
      </c>
      <c r="O120" s="87">
        <v>11</v>
      </c>
    </row>
    <row r="121" spans="1:15" x14ac:dyDescent="0.25">
      <c r="A121" s="84" t="s">
        <v>439</v>
      </c>
      <c r="B121" s="84" t="s">
        <v>1874</v>
      </c>
      <c r="C121" s="85" t="s">
        <v>1875</v>
      </c>
      <c r="D121" s="128" t="s">
        <v>1850</v>
      </c>
      <c r="E121" s="129">
        <v>11280045000</v>
      </c>
      <c r="F121" s="86">
        <v>91324581</v>
      </c>
      <c r="G121" s="86">
        <v>4013702277</v>
      </c>
      <c r="H121" s="86">
        <v>15293747277</v>
      </c>
      <c r="I121" s="86">
        <v>0</v>
      </c>
      <c r="J121" s="86">
        <v>15293747277</v>
      </c>
      <c r="K121" s="86">
        <v>-12</v>
      </c>
      <c r="L121" s="86">
        <v>12330312418</v>
      </c>
      <c r="M121" s="129">
        <v>1294008099</v>
      </c>
      <c r="N121" s="129">
        <v>1737078501</v>
      </c>
      <c r="O121" s="131">
        <v>11</v>
      </c>
    </row>
    <row r="122" spans="1:15" x14ac:dyDescent="0.25">
      <c r="A122" s="84" t="s">
        <v>439</v>
      </c>
      <c r="B122" s="84" t="s">
        <v>1876</v>
      </c>
      <c r="C122" s="85" t="s">
        <v>1877</v>
      </c>
      <c r="D122" s="85" t="s">
        <v>1878</v>
      </c>
      <c r="E122" s="86">
        <v>2847090000</v>
      </c>
      <c r="F122" s="86">
        <v>2680521347</v>
      </c>
      <c r="G122" s="86">
        <v>17104517391</v>
      </c>
      <c r="H122" s="86">
        <v>19951607391</v>
      </c>
      <c r="I122" s="86">
        <v>0</v>
      </c>
      <c r="J122" s="86">
        <v>19951607391</v>
      </c>
      <c r="K122" s="86">
        <v>13947545</v>
      </c>
      <c r="L122" s="86">
        <v>2943951113</v>
      </c>
      <c r="M122" s="86">
        <v>2117279</v>
      </c>
      <c r="N122" s="86">
        <v>2117279</v>
      </c>
      <c r="O122" s="87">
        <v>0</v>
      </c>
    </row>
    <row r="123" spans="1:15" x14ac:dyDescent="0.25">
      <c r="A123" s="84" t="s">
        <v>439</v>
      </c>
      <c r="B123" s="84" t="s">
        <v>1879</v>
      </c>
      <c r="C123" s="85" t="s">
        <v>1880</v>
      </c>
      <c r="D123" s="128" t="s">
        <v>1850</v>
      </c>
      <c r="E123" s="129">
        <v>2847090000</v>
      </c>
      <c r="F123" s="86">
        <v>2680521347</v>
      </c>
      <c r="G123" s="86">
        <v>17104517391</v>
      </c>
      <c r="H123" s="86">
        <v>19951607391</v>
      </c>
      <c r="I123" s="86">
        <v>0</v>
      </c>
      <c r="J123" s="86">
        <v>19951607391</v>
      </c>
      <c r="K123" s="86">
        <v>13947545</v>
      </c>
      <c r="L123" s="86">
        <v>2943951113</v>
      </c>
      <c r="M123" s="129">
        <v>2117279</v>
      </c>
      <c r="N123" s="129">
        <v>2117279</v>
      </c>
      <c r="O123" s="131">
        <v>0</v>
      </c>
    </row>
    <row r="124" spans="1:15" x14ac:dyDescent="0.25">
      <c r="A124" s="84" t="s">
        <v>439</v>
      </c>
      <c r="B124" s="84" t="s">
        <v>1361</v>
      </c>
      <c r="C124" s="85" t="s">
        <v>1881</v>
      </c>
      <c r="D124" s="85" t="s">
        <v>1882</v>
      </c>
      <c r="E124" s="86">
        <v>0</v>
      </c>
      <c r="F124" s="86">
        <v>0</v>
      </c>
      <c r="G124" s="86">
        <v>1031347662</v>
      </c>
      <c r="H124" s="86">
        <v>1031347662</v>
      </c>
      <c r="I124" s="86">
        <v>0</v>
      </c>
      <c r="J124" s="86">
        <v>1031347662</v>
      </c>
      <c r="K124" s="86">
        <v>0</v>
      </c>
      <c r="L124" s="86">
        <v>1031347662</v>
      </c>
      <c r="M124" s="86">
        <v>0</v>
      </c>
      <c r="N124" s="86">
        <v>0</v>
      </c>
      <c r="O124" s="87">
        <v>0</v>
      </c>
    </row>
    <row r="125" spans="1:15" ht="21" x14ac:dyDescent="0.25">
      <c r="A125" s="84" t="s">
        <v>439</v>
      </c>
      <c r="B125" s="84" t="s">
        <v>1883</v>
      </c>
      <c r="C125" s="85" t="s">
        <v>1884</v>
      </c>
      <c r="D125" s="85" t="s">
        <v>1885</v>
      </c>
      <c r="E125" s="86">
        <v>0</v>
      </c>
      <c r="F125" s="86">
        <v>0</v>
      </c>
      <c r="G125" s="86">
        <v>1031347662</v>
      </c>
      <c r="H125" s="86">
        <v>1031347662</v>
      </c>
      <c r="I125" s="86">
        <v>0</v>
      </c>
      <c r="J125" s="86">
        <v>1031347662</v>
      </c>
      <c r="K125" s="86">
        <v>0</v>
      </c>
      <c r="L125" s="86">
        <v>1031347662</v>
      </c>
      <c r="M125" s="86">
        <v>0</v>
      </c>
      <c r="N125" s="86">
        <v>0</v>
      </c>
      <c r="O125" s="87">
        <v>0</v>
      </c>
    </row>
    <row r="126" spans="1:15" x14ac:dyDescent="0.25">
      <c r="A126" s="84" t="s">
        <v>439</v>
      </c>
      <c r="B126" s="84" t="s">
        <v>1886</v>
      </c>
      <c r="C126" s="85" t="s">
        <v>1887</v>
      </c>
      <c r="D126" s="85" t="s">
        <v>1888</v>
      </c>
      <c r="E126" s="86">
        <v>0</v>
      </c>
      <c r="F126" s="86">
        <v>0</v>
      </c>
      <c r="G126" s="86">
        <v>1031347662</v>
      </c>
      <c r="H126" s="86">
        <v>1031347662</v>
      </c>
      <c r="I126" s="86">
        <v>0</v>
      </c>
      <c r="J126" s="86">
        <v>1031347662</v>
      </c>
      <c r="K126" s="86">
        <v>0</v>
      </c>
      <c r="L126" s="86">
        <v>1031347662</v>
      </c>
      <c r="M126" s="86">
        <v>0</v>
      </c>
      <c r="N126" s="86">
        <v>0</v>
      </c>
      <c r="O126" s="87">
        <v>0</v>
      </c>
    </row>
    <row r="127" spans="1:15" ht="21" x14ac:dyDescent="0.25">
      <c r="A127" s="84" t="s">
        <v>439</v>
      </c>
      <c r="B127" s="84" t="s">
        <v>1240</v>
      </c>
      <c r="C127" s="85" t="s">
        <v>1889</v>
      </c>
      <c r="D127" s="85" t="s">
        <v>1890</v>
      </c>
      <c r="E127" s="86">
        <v>160663955000</v>
      </c>
      <c r="F127" s="86">
        <v>6668298813</v>
      </c>
      <c r="G127" s="86">
        <v>50920668224</v>
      </c>
      <c r="H127" s="86">
        <v>211584623224</v>
      </c>
      <c r="I127" s="86">
        <v>0</v>
      </c>
      <c r="J127" s="86">
        <v>211584623224</v>
      </c>
      <c r="K127" s="86">
        <v>7466884621</v>
      </c>
      <c r="L127" s="86">
        <v>82972171794</v>
      </c>
      <c r="M127" s="86">
        <v>22232567400</v>
      </c>
      <c r="N127" s="86">
        <v>31309339389</v>
      </c>
      <c r="O127" s="87">
        <v>15</v>
      </c>
    </row>
    <row r="128" spans="1:15" ht="21" x14ac:dyDescent="0.25">
      <c r="A128" s="84" t="s">
        <v>439</v>
      </c>
      <c r="B128" s="84" t="s">
        <v>1891</v>
      </c>
      <c r="C128" s="85" t="s">
        <v>1892</v>
      </c>
      <c r="D128" s="85" t="s">
        <v>1893</v>
      </c>
      <c r="E128" s="86">
        <v>130006400000</v>
      </c>
      <c r="F128" s="86">
        <v>6668298813</v>
      </c>
      <c r="G128" s="86">
        <v>25591792840</v>
      </c>
      <c r="H128" s="86">
        <v>155598192840</v>
      </c>
      <c r="I128" s="86">
        <v>0</v>
      </c>
      <c r="J128" s="86">
        <v>155598192840</v>
      </c>
      <c r="K128" s="86">
        <v>7466884621</v>
      </c>
      <c r="L128" s="86">
        <v>28823330897</v>
      </c>
      <c r="M128" s="86">
        <v>7637085920</v>
      </c>
      <c r="N128" s="86">
        <v>13773977099</v>
      </c>
      <c r="O128" s="87">
        <v>9</v>
      </c>
    </row>
    <row r="129" spans="1:15" x14ac:dyDescent="0.25">
      <c r="A129" s="84" t="s">
        <v>439</v>
      </c>
      <c r="B129" s="84" t="s">
        <v>1894</v>
      </c>
      <c r="C129" s="85" t="s">
        <v>1895</v>
      </c>
      <c r="D129" s="85" t="s">
        <v>1896</v>
      </c>
      <c r="E129" s="86">
        <v>115406400000</v>
      </c>
      <c r="F129" s="86">
        <v>6533541646</v>
      </c>
      <c r="G129" s="86">
        <v>10059074309</v>
      </c>
      <c r="H129" s="86">
        <v>125465474309</v>
      </c>
      <c r="I129" s="86">
        <v>0</v>
      </c>
      <c r="J129" s="86">
        <v>125465474309</v>
      </c>
      <c r="K129" s="86">
        <v>7465826622</v>
      </c>
      <c r="L129" s="86">
        <v>8288237991</v>
      </c>
      <c r="M129" s="86">
        <v>5923888080</v>
      </c>
      <c r="N129" s="86">
        <v>5939134179</v>
      </c>
      <c r="O129" s="87">
        <v>5</v>
      </c>
    </row>
    <row r="130" spans="1:15" x14ac:dyDescent="0.25">
      <c r="A130" s="84" t="s">
        <v>439</v>
      </c>
      <c r="B130" s="84" t="s">
        <v>1897</v>
      </c>
      <c r="C130" s="85" t="s">
        <v>1898</v>
      </c>
      <c r="D130" s="85" t="s">
        <v>1899</v>
      </c>
      <c r="E130" s="86">
        <v>115406400000</v>
      </c>
      <c r="F130" s="86">
        <v>6533541646</v>
      </c>
      <c r="G130" s="86">
        <v>10059074309</v>
      </c>
      <c r="H130" s="86">
        <v>125465474309</v>
      </c>
      <c r="I130" s="86">
        <v>0</v>
      </c>
      <c r="J130" s="86">
        <v>125465474309</v>
      </c>
      <c r="K130" s="86">
        <v>7465826622</v>
      </c>
      <c r="L130" s="86">
        <v>8288237991</v>
      </c>
      <c r="M130" s="86">
        <v>5923888080</v>
      </c>
      <c r="N130" s="86">
        <v>5939134179</v>
      </c>
      <c r="O130" s="87">
        <v>5</v>
      </c>
    </row>
    <row r="131" spans="1:15" ht="21" x14ac:dyDescent="0.25">
      <c r="A131" s="84" t="s">
        <v>439</v>
      </c>
      <c r="B131" s="84" t="s">
        <v>1900</v>
      </c>
      <c r="C131" s="85" t="s">
        <v>1901</v>
      </c>
      <c r="D131" s="85" t="s">
        <v>1902</v>
      </c>
      <c r="E131" s="86">
        <v>14600000000</v>
      </c>
      <c r="F131" s="86">
        <v>134757167</v>
      </c>
      <c r="G131" s="86">
        <v>15532718531</v>
      </c>
      <c r="H131" s="86">
        <v>30132718531</v>
      </c>
      <c r="I131" s="86">
        <v>0</v>
      </c>
      <c r="J131" s="86">
        <v>30132718531</v>
      </c>
      <c r="K131" s="86">
        <v>1057999</v>
      </c>
      <c r="L131" s="86">
        <v>20535092906</v>
      </c>
      <c r="M131" s="86">
        <v>1713197840</v>
      </c>
      <c r="N131" s="86">
        <v>7834842920</v>
      </c>
      <c r="O131" s="87">
        <v>26</v>
      </c>
    </row>
    <row r="132" spans="1:15" x14ac:dyDescent="0.25">
      <c r="A132" s="84" t="s">
        <v>439</v>
      </c>
      <c r="B132" s="84" t="s">
        <v>1903</v>
      </c>
      <c r="C132" s="85" t="s">
        <v>1904</v>
      </c>
      <c r="D132" s="85" t="s">
        <v>1905</v>
      </c>
      <c r="E132" s="86">
        <v>14600000000</v>
      </c>
      <c r="F132" s="86">
        <v>134757167</v>
      </c>
      <c r="G132" s="86">
        <v>15532718531</v>
      </c>
      <c r="H132" s="86">
        <v>30132718531</v>
      </c>
      <c r="I132" s="86">
        <v>0</v>
      </c>
      <c r="J132" s="86">
        <v>30132718531</v>
      </c>
      <c r="K132" s="86">
        <v>1057999</v>
      </c>
      <c r="L132" s="86">
        <v>20535092906</v>
      </c>
      <c r="M132" s="86">
        <v>1713197840</v>
      </c>
      <c r="N132" s="86">
        <v>7834842920</v>
      </c>
      <c r="O132" s="87">
        <v>26</v>
      </c>
    </row>
    <row r="133" spans="1:15" x14ac:dyDescent="0.25">
      <c r="A133" s="84" t="s">
        <v>439</v>
      </c>
      <c r="B133" s="84" t="s">
        <v>1906</v>
      </c>
      <c r="C133" s="85" t="s">
        <v>1907</v>
      </c>
      <c r="D133" s="85" t="s">
        <v>1908</v>
      </c>
      <c r="E133" s="86">
        <v>7446001000</v>
      </c>
      <c r="F133" s="86">
        <v>0</v>
      </c>
      <c r="G133" s="86">
        <v>348803886</v>
      </c>
      <c r="H133" s="86">
        <v>7794804886</v>
      </c>
      <c r="I133" s="86">
        <v>0</v>
      </c>
      <c r="J133" s="86">
        <v>7794804886</v>
      </c>
      <c r="K133" s="86">
        <v>0</v>
      </c>
      <c r="L133" s="86">
        <v>6054228299</v>
      </c>
      <c r="M133" s="86">
        <v>275299946</v>
      </c>
      <c r="N133" s="86">
        <v>1013134989</v>
      </c>
      <c r="O133" s="87">
        <v>13</v>
      </c>
    </row>
    <row r="134" spans="1:15" ht="21" x14ac:dyDescent="0.25">
      <c r="A134" s="84" t="s">
        <v>439</v>
      </c>
      <c r="B134" s="84" t="s">
        <v>1909</v>
      </c>
      <c r="C134" s="85" t="s">
        <v>1910</v>
      </c>
      <c r="D134" s="85" t="s">
        <v>1911</v>
      </c>
      <c r="E134" s="86">
        <v>5646000000</v>
      </c>
      <c r="F134" s="86">
        <v>0</v>
      </c>
      <c r="G134" s="86">
        <v>348804886</v>
      </c>
      <c r="H134" s="86">
        <v>5994804886</v>
      </c>
      <c r="I134" s="86">
        <v>0</v>
      </c>
      <c r="J134" s="86">
        <v>5994804886</v>
      </c>
      <c r="K134" s="86">
        <v>0</v>
      </c>
      <c r="L134" s="86">
        <v>4410621565</v>
      </c>
      <c r="M134" s="86">
        <v>257538415</v>
      </c>
      <c r="N134" s="86">
        <v>666318362</v>
      </c>
      <c r="O134" s="87">
        <v>11</v>
      </c>
    </row>
    <row r="135" spans="1:15" ht="21" x14ac:dyDescent="0.25">
      <c r="A135" s="84" t="s">
        <v>439</v>
      </c>
      <c r="B135" s="84" t="s">
        <v>1912</v>
      </c>
      <c r="C135" s="85" t="s">
        <v>1913</v>
      </c>
      <c r="D135" s="85" t="s">
        <v>1914</v>
      </c>
      <c r="E135" s="86">
        <v>5646000000</v>
      </c>
      <c r="F135" s="86">
        <v>0</v>
      </c>
      <c r="G135" s="86">
        <v>348804886</v>
      </c>
      <c r="H135" s="86">
        <v>5994804886</v>
      </c>
      <c r="I135" s="86">
        <v>0</v>
      </c>
      <c r="J135" s="86">
        <v>5994804886</v>
      </c>
      <c r="K135" s="86">
        <v>0</v>
      </c>
      <c r="L135" s="86">
        <v>4410621565</v>
      </c>
      <c r="M135" s="86">
        <v>257538415</v>
      </c>
      <c r="N135" s="86">
        <v>666318362</v>
      </c>
      <c r="O135" s="87">
        <v>11</v>
      </c>
    </row>
    <row r="136" spans="1:15" ht="21" x14ac:dyDescent="0.25">
      <c r="A136" s="84" t="s">
        <v>439</v>
      </c>
      <c r="B136" s="84" t="s">
        <v>1915</v>
      </c>
      <c r="C136" s="85" t="s">
        <v>1916</v>
      </c>
      <c r="D136" s="85" t="s">
        <v>1917</v>
      </c>
      <c r="E136" s="86">
        <v>1800001000</v>
      </c>
      <c r="F136" s="86">
        <v>0</v>
      </c>
      <c r="G136" s="86">
        <v>-1000</v>
      </c>
      <c r="H136" s="86">
        <v>1800000000</v>
      </c>
      <c r="I136" s="86">
        <v>0</v>
      </c>
      <c r="J136" s="86">
        <v>1800000000</v>
      </c>
      <c r="K136" s="86">
        <v>0</v>
      </c>
      <c r="L136" s="86">
        <v>1643606734</v>
      </c>
      <c r="M136" s="86">
        <v>17761531</v>
      </c>
      <c r="N136" s="86">
        <v>346816627</v>
      </c>
      <c r="O136" s="87">
        <v>19</v>
      </c>
    </row>
    <row r="137" spans="1:15" x14ac:dyDescent="0.25">
      <c r="A137" s="84" t="s">
        <v>439</v>
      </c>
      <c r="B137" s="84" t="s">
        <v>1918</v>
      </c>
      <c r="C137" s="85" t="s">
        <v>1919</v>
      </c>
      <c r="D137" s="85" t="s">
        <v>1920</v>
      </c>
      <c r="E137" s="86">
        <v>1800001000</v>
      </c>
      <c r="F137" s="86">
        <v>0</v>
      </c>
      <c r="G137" s="86">
        <v>-1000</v>
      </c>
      <c r="H137" s="86">
        <v>1800000000</v>
      </c>
      <c r="I137" s="86">
        <v>0</v>
      </c>
      <c r="J137" s="86">
        <v>1800000000</v>
      </c>
      <c r="K137" s="86">
        <v>0</v>
      </c>
      <c r="L137" s="86">
        <v>1643606734</v>
      </c>
      <c r="M137" s="86">
        <v>17761531</v>
      </c>
      <c r="N137" s="86">
        <v>346816627</v>
      </c>
      <c r="O137" s="87">
        <v>19</v>
      </c>
    </row>
    <row r="138" spans="1:15" x14ac:dyDescent="0.25">
      <c r="A138" s="84" t="s">
        <v>439</v>
      </c>
      <c r="B138" s="84" t="s">
        <v>1243</v>
      </c>
      <c r="C138" s="85" t="s">
        <v>1921</v>
      </c>
      <c r="D138" s="85" t="s">
        <v>1922</v>
      </c>
      <c r="E138" s="86">
        <v>0</v>
      </c>
      <c r="F138" s="86">
        <v>0</v>
      </c>
      <c r="G138" s="86">
        <v>24999970742</v>
      </c>
      <c r="H138" s="86">
        <v>24999970742</v>
      </c>
      <c r="I138" s="86">
        <v>0</v>
      </c>
      <c r="J138" s="86">
        <v>24999970742</v>
      </c>
      <c r="K138" s="86">
        <v>0</v>
      </c>
      <c r="L138" s="86">
        <v>24999970742</v>
      </c>
      <c r="M138" s="86">
        <v>11561214734</v>
      </c>
      <c r="N138" s="86">
        <v>11561214734</v>
      </c>
      <c r="O138" s="87">
        <v>46</v>
      </c>
    </row>
    <row r="139" spans="1:15" ht="21" x14ac:dyDescent="0.25">
      <c r="A139" s="84" t="s">
        <v>439</v>
      </c>
      <c r="B139" s="84" t="s">
        <v>1923</v>
      </c>
      <c r="C139" s="85" t="s">
        <v>1924</v>
      </c>
      <c r="D139" s="85" t="s">
        <v>1925</v>
      </c>
      <c r="E139" s="86">
        <v>0</v>
      </c>
      <c r="F139" s="86">
        <v>0</v>
      </c>
      <c r="G139" s="86">
        <v>24999970742</v>
      </c>
      <c r="H139" s="86">
        <v>24999970742</v>
      </c>
      <c r="I139" s="86">
        <v>0</v>
      </c>
      <c r="J139" s="86">
        <v>24999970742</v>
      </c>
      <c r="K139" s="86">
        <v>0</v>
      </c>
      <c r="L139" s="86">
        <v>24999970742</v>
      </c>
      <c r="M139" s="86">
        <v>11561214734</v>
      </c>
      <c r="N139" s="86">
        <v>11561214734</v>
      </c>
      <c r="O139" s="87">
        <v>46</v>
      </c>
    </row>
    <row r="140" spans="1:15" ht="21" x14ac:dyDescent="0.25">
      <c r="A140" s="84" t="s">
        <v>439</v>
      </c>
      <c r="B140" s="84" t="s">
        <v>1926</v>
      </c>
      <c r="C140" s="85" t="s">
        <v>1927</v>
      </c>
      <c r="D140" s="85" t="s">
        <v>1928</v>
      </c>
      <c r="E140" s="86">
        <v>0</v>
      </c>
      <c r="F140" s="86">
        <v>0</v>
      </c>
      <c r="G140" s="86">
        <v>24999970742</v>
      </c>
      <c r="H140" s="86">
        <v>24999970742</v>
      </c>
      <c r="I140" s="86">
        <v>0</v>
      </c>
      <c r="J140" s="86">
        <v>24999970742</v>
      </c>
      <c r="K140" s="86">
        <v>0</v>
      </c>
      <c r="L140" s="86">
        <v>24999970742</v>
      </c>
      <c r="M140" s="86">
        <v>11561214734</v>
      </c>
      <c r="N140" s="86">
        <v>11561214734</v>
      </c>
      <c r="O140" s="87">
        <v>46</v>
      </c>
    </row>
    <row r="141" spans="1:15" x14ac:dyDescent="0.25">
      <c r="A141" s="84" t="s">
        <v>439</v>
      </c>
      <c r="B141" s="84" t="s">
        <v>1929</v>
      </c>
      <c r="C141" s="85" t="s">
        <v>1930</v>
      </c>
      <c r="D141" s="85" t="s">
        <v>1931</v>
      </c>
      <c r="E141" s="86">
        <v>23211554000</v>
      </c>
      <c r="F141" s="86">
        <v>0</v>
      </c>
      <c r="G141" s="86">
        <v>-19899244</v>
      </c>
      <c r="H141" s="86">
        <v>23191654756</v>
      </c>
      <c r="I141" s="86">
        <v>0</v>
      </c>
      <c r="J141" s="86">
        <v>23191654756</v>
      </c>
      <c r="K141" s="86">
        <v>0</v>
      </c>
      <c r="L141" s="86">
        <v>23094641856</v>
      </c>
      <c r="M141" s="86">
        <v>2758966800</v>
      </c>
      <c r="N141" s="86">
        <v>4961012567</v>
      </c>
      <c r="O141" s="87">
        <v>21</v>
      </c>
    </row>
    <row r="142" spans="1:15" ht="21" x14ac:dyDescent="0.25">
      <c r="A142" s="84" t="s">
        <v>439</v>
      </c>
      <c r="B142" s="84" t="s">
        <v>1932</v>
      </c>
      <c r="C142" s="85" t="s">
        <v>1933</v>
      </c>
      <c r="D142" s="85" t="s">
        <v>1934</v>
      </c>
      <c r="E142" s="86">
        <v>23211554000</v>
      </c>
      <c r="F142" s="86">
        <v>0</v>
      </c>
      <c r="G142" s="86">
        <v>-19899244</v>
      </c>
      <c r="H142" s="86">
        <v>23191654756</v>
      </c>
      <c r="I142" s="86">
        <v>0</v>
      </c>
      <c r="J142" s="86">
        <v>23191654756</v>
      </c>
      <c r="K142" s="86">
        <v>0</v>
      </c>
      <c r="L142" s="86">
        <v>23094641856</v>
      </c>
      <c r="M142" s="86">
        <v>2758966800</v>
      </c>
      <c r="N142" s="86">
        <v>4961012567</v>
      </c>
      <c r="O142" s="87">
        <v>21</v>
      </c>
    </row>
    <row r="143" spans="1:15" ht="21" x14ac:dyDescent="0.25">
      <c r="A143" s="84" t="s">
        <v>439</v>
      </c>
      <c r="B143" s="84" t="s">
        <v>1935</v>
      </c>
      <c r="C143" s="85" t="s">
        <v>1936</v>
      </c>
      <c r="D143" s="85" t="s">
        <v>1937</v>
      </c>
      <c r="E143" s="86">
        <v>23211554000</v>
      </c>
      <c r="F143" s="86">
        <v>0</v>
      </c>
      <c r="G143" s="86">
        <v>-19899244</v>
      </c>
      <c r="H143" s="86">
        <v>23191654756</v>
      </c>
      <c r="I143" s="86">
        <v>0</v>
      </c>
      <c r="J143" s="86">
        <v>23191654756</v>
      </c>
      <c r="K143" s="86">
        <v>0</v>
      </c>
      <c r="L143" s="86">
        <v>23094641856</v>
      </c>
      <c r="M143" s="86">
        <v>2758966800</v>
      </c>
      <c r="N143" s="86">
        <v>4961012567</v>
      </c>
      <c r="O143" s="87">
        <v>21</v>
      </c>
    </row>
    <row r="144" spans="1:15" x14ac:dyDescent="0.25">
      <c r="A144" s="84" t="s">
        <v>439</v>
      </c>
      <c r="B144" s="84" t="s">
        <v>845</v>
      </c>
      <c r="C144" s="85" t="s">
        <v>1938</v>
      </c>
      <c r="D144" s="85" t="s">
        <v>1039</v>
      </c>
      <c r="E144" s="86">
        <v>11926925000</v>
      </c>
      <c r="F144" s="86">
        <v>370979600</v>
      </c>
      <c r="G144" s="86">
        <v>12381429351</v>
      </c>
      <c r="H144" s="86">
        <v>24308354351</v>
      </c>
      <c r="I144" s="86">
        <v>0</v>
      </c>
      <c r="J144" s="86">
        <v>24308354351</v>
      </c>
      <c r="K144" s="86">
        <v>187936000</v>
      </c>
      <c r="L144" s="86">
        <v>14950597457</v>
      </c>
      <c r="M144" s="86">
        <v>2151225101</v>
      </c>
      <c r="N144" s="86">
        <v>4840740089</v>
      </c>
      <c r="O144" s="87">
        <v>20</v>
      </c>
    </row>
    <row r="145" spans="1:15" x14ac:dyDescent="0.25">
      <c r="A145" s="84" t="s">
        <v>439</v>
      </c>
      <c r="B145" s="84" t="s">
        <v>848</v>
      </c>
      <c r="C145" s="85" t="s">
        <v>1939</v>
      </c>
      <c r="D145" s="85" t="s">
        <v>1940</v>
      </c>
      <c r="E145" s="86">
        <v>11926925000</v>
      </c>
      <c r="F145" s="86">
        <v>370979600</v>
      </c>
      <c r="G145" s="86">
        <v>12381429351</v>
      </c>
      <c r="H145" s="86">
        <v>24308354351</v>
      </c>
      <c r="I145" s="86">
        <v>0</v>
      </c>
      <c r="J145" s="86">
        <v>24308354351</v>
      </c>
      <c r="K145" s="86">
        <v>187936000</v>
      </c>
      <c r="L145" s="86">
        <v>14950597457</v>
      </c>
      <c r="M145" s="86">
        <v>2151225101</v>
      </c>
      <c r="N145" s="86">
        <v>4840740089</v>
      </c>
      <c r="O145" s="87">
        <v>20</v>
      </c>
    </row>
    <row r="146" spans="1:15" x14ac:dyDescent="0.25">
      <c r="A146" s="84" t="s">
        <v>439</v>
      </c>
      <c r="B146" s="84" t="s">
        <v>1941</v>
      </c>
      <c r="C146" s="85" t="s">
        <v>1942</v>
      </c>
      <c r="D146" s="85" t="s">
        <v>1943</v>
      </c>
      <c r="E146" s="86">
        <v>11926925000</v>
      </c>
      <c r="F146" s="86">
        <v>370979600</v>
      </c>
      <c r="G146" s="86">
        <v>12381429351</v>
      </c>
      <c r="H146" s="86">
        <v>24308354351</v>
      </c>
      <c r="I146" s="86">
        <v>0</v>
      </c>
      <c r="J146" s="86">
        <v>24308354351</v>
      </c>
      <c r="K146" s="86">
        <v>187936000</v>
      </c>
      <c r="L146" s="86">
        <v>14950597457</v>
      </c>
      <c r="M146" s="86">
        <v>2151225101</v>
      </c>
      <c r="N146" s="86">
        <v>4840740089</v>
      </c>
      <c r="O146" s="87">
        <v>20</v>
      </c>
    </row>
    <row r="147" spans="1:15" ht="21" x14ac:dyDescent="0.25">
      <c r="A147" s="84" t="s">
        <v>439</v>
      </c>
      <c r="B147" s="84" t="s">
        <v>1944</v>
      </c>
      <c r="C147" s="85" t="s">
        <v>1945</v>
      </c>
      <c r="D147" s="85" t="s">
        <v>1946</v>
      </c>
      <c r="E147" s="86">
        <v>11926925000</v>
      </c>
      <c r="F147" s="86">
        <v>370979600</v>
      </c>
      <c r="G147" s="86">
        <v>12381429351</v>
      </c>
      <c r="H147" s="86">
        <v>24308354351</v>
      </c>
      <c r="I147" s="86">
        <v>0</v>
      </c>
      <c r="J147" s="86">
        <v>24308354351</v>
      </c>
      <c r="K147" s="86">
        <v>187936000</v>
      </c>
      <c r="L147" s="86">
        <v>14950597457</v>
      </c>
      <c r="M147" s="86">
        <v>2151225101</v>
      </c>
      <c r="N147" s="86">
        <v>4840740089</v>
      </c>
      <c r="O147" s="87">
        <v>20</v>
      </c>
    </row>
    <row r="148" spans="1:15" x14ac:dyDescent="0.25">
      <c r="A148" s="84" t="s">
        <v>439</v>
      </c>
      <c r="B148" s="84" t="s">
        <v>854</v>
      </c>
      <c r="C148" s="85" t="s">
        <v>1947</v>
      </c>
      <c r="D148" s="85" t="s">
        <v>1948</v>
      </c>
      <c r="E148" s="86">
        <v>113152594000</v>
      </c>
      <c r="F148" s="86">
        <v>37268831104</v>
      </c>
      <c r="G148" s="86">
        <v>159359728369</v>
      </c>
      <c r="H148" s="86">
        <v>272512322369</v>
      </c>
      <c r="I148" s="86">
        <v>0</v>
      </c>
      <c r="J148" s="86">
        <v>272512322369</v>
      </c>
      <c r="K148" s="86">
        <v>700933908</v>
      </c>
      <c r="L148" s="86">
        <v>130065383539</v>
      </c>
      <c r="M148" s="86">
        <v>700933908</v>
      </c>
      <c r="N148" s="86">
        <v>110451001615</v>
      </c>
      <c r="O148" s="87">
        <v>41</v>
      </c>
    </row>
    <row r="149" spans="1:15" x14ac:dyDescent="0.25">
      <c r="A149" s="84" t="s">
        <v>439</v>
      </c>
      <c r="B149" s="84" t="s">
        <v>863</v>
      </c>
      <c r="C149" s="85" t="s">
        <v>1949</v>
      </c>
      <c r="D149" s="85" t="s">
        <v>1950</v>
      </c>
      <c r="E149" s="86">
        <v>0</v>
      </c>
      <c r="F149" s="86">
        <v>4022400985</v>
      </c>
      <c r="G149" s="86">
        <v>4022400985</v>
      </c>
      <c r="H149" s="86">
        <v>4022400985</v>
      </c>
      <c r="I149" s="86">
        <v>0</v>
      </c>
      <c r="J149" s="86">
        <v>4022400985</v>
      </c>
      <c r="K149" s="86">
        <v>0</v>
      </c>
      <c r="L149" s="86">
        <v>0</v>
      </c>
      <c r="M149" s="86">
        <v>0</v>
      </c>
      <c r="N149" s="86">
        <v>0</v>
      </c>
      <c r="O149" s="87">
        <v>0</v>
      </c>
    </row>
    <row r="150" spans="1:15" x14ac:dyDescent="0.25">
      <c r="A150" s="84" t="s">
        <v>439</v>
      </c>
      <c r="B150" s="84" t="s">
        <v>1951</v>
      </c>
      <c r="C150" s="85" t="s">
        <v>1952</v>
      </c>
      <c r="D150" s="85" t="s">
        <v>1953</v>
      </c>
      <c r="E150" s="86">
        <v>56253557000</v>
      </c>
      <c r="F150" s="86">
        <v>0</v>
      </c>
      <c r="G150" s="86">
        <v>0</v>
      </c>
      <c r="H150" s="86">
        <v>56253557000</v>
      </c>
      <c r="I150" s="86">
        <v>0</v>
      </c>
      <c r="J150" s="86">
        <v>56253557000</v>
      </c>
      <c r="K150" s="86">
        <v>0</v>
      </c>
      <c r="L150" s="86">
        <v>16114381924</v>
      </c>
      <c r="M150" s="86">
        <v>0</v>
      </c>
      <c r="N150" s="86">
        <v>5000000000</v>
      </c>
      <c r="O150" s="87">
        <v>9</v>
      </c>
    </row>
    <row r="151" spans="1:15" x14ac:dyDescent="0.25">
      <c r="A151" s="84" t="s">
        <v>439</v>
      </c>
      <c r="B151" s="84" t="s">
        <v>1954</v>
      </c>
      <c r="C151" s="85" t="s">
        <v>1955</v>
      </c>
      <c r="D151" s="85" t="s">
        <v>573</v>
      </c>
      <c r="E151" s="86">
        <v>43753463000</v>
      </c>
      <c r="F151" s="86">
        <v>32703224460</v>
      </c>
      <c r="G151" s="86">
        <v>47087487083</v>
      </c>
      <c r="H151" s="86">
        <v>90840950083</v>
      </c>
      <c r="I151" s="86">
        <v>0</v>
      </c>
      <c r="J151" s="86">
        <v>90840950083</v>
      </c>
      <c r="K151" s="86">
        <v>0</v>
      </c>
      <c r="L151" s="86">
        <v>0</v>
      </c>
      <c r="M151" s="86">
        <v>0</v>
      </c>
      <c r="N151" s="86">
        <v>0</v>
      </c>
      <c r="O151" s="87">
        <v>0</v>
      </c>
    </row>
    <row r="152" spans="1:15" x14ac:dyDescent="0.25">
      <c r="A152" s="84" t="s">
        <v>439</v>
      </c>
      <c r="B152" s="84" t="s">
        <v>1956</v>
      </c>
      <c r="C152" s="85" t="s">
        <v>1957</v>
      </c>
      <c r="D152" s="85" t="s">
        <v>1958</v>
      </c>
      <c r="E152" s="86">
        <v>2000000000</v>
      </c>
      <c r="F152" s="86">
        <v>-21794341</v>
      </c>
      <c r="G152" s="86">
        <v>-51603081</v>
      </c>
      <c r="H152" s="86">
        <v>1948396919</v>
      </c>
      <c r="I152" s="86">
        <v>0</v>
      </c>
      <c r="J152" s="86">
        <v>1948396919</v>
      </c>
      <c r="K152" s="86">
        <v>0</v>
      </c>
      <c r="L152" s="86">
        <v>0</v>
      </c>
      <c r="M152" s="86">
        <v>0</v>
      </c>
      <c r="N152" s="86">
        <v>0</v>
      </c>
      <c r="O152" s="87">
        <v>0</v>
      </c>
    </row>
    <row r="153" spans="1:15" x14ac:dyDescent="0.25">
      <c r="A153" s="84" t="s">
        <v>439</v>
      </c>
      <c r="B153" s="84" t="s">
        <v>1959</v>
      </c>
      <c r="C153" s="85" t="s">
        <v>1960</v>
      </c>
      <c r="D153" s="85" t="s">
        <v>1961</v>
      </c>
      <c r="E153" s="86">
        <v>2506716000</v>
      </c>
      <c r="F153" s="86">
        <v>0</v>
      </c>
      <c r="G153" s="86">
        <v>0</v>
      </c>
      <c r="H153" s="86">
        <v>2506716000</v>
      </c>
      <c r="I153" s="86">
        <v>0</v>
      </c>
      <c r="J153" s="86">
        <v>2506716000</v>
      </c>
      <c r="K153" s="86">
        <v>0</v>
      </c>
      <c r="L153" s="86">
        <v>0</v>
      </c>
      <c r="M153" s="86">
        <v>0</v>
      </c>
      <c r="N153" s="86">
        <v>0</v>
      </c>
      <c r="O153" s="87">
        <v>0</v>
      </c>
    </row>
    <row r="154" spans="1:15" x14ac:dyDescent="0.25">
      <c r="A154" s="84" t="s">
        <v>439</v>
      </c>
      <c r="B154" s="84" t="s">
        <v>1962</v>
      </c>
      <c r="C154" s="85" t="s">
        <v>1963</v>
      </c>
      <c r="D154" s="85" t="s">
        <v>1964</v>
      </c>
      <c r="E154" s="86">
        <v>1000000000</v>
      </c>
      <c r="F154" s="86">
        <v>0</v>
      </c>
      <c r="G154" s="86">
        <v>-37700000</v>
      </c>
      <c r="H154" s="86">
        <v>962300000</v>
      </c>
      <c r="I154" s="86">
        <v>0</v>
      </c>
      <c r="J154" s="86">
        <v>962300000</v>
      </c>
      <c r="K154" s="86">
        <v>0</v>
      </c>
      <c r="L154" s="86">
        <v>0</v>
      </c>
      <c r="M154" s="86">
        <v>0</v>
      </c>
      <c r="N154" s="86">
        <v>0</v>
      </c>
      <c r="O154" s="87">
        <v>0</v>
      </c>
    </row>
    <row r="155" spans="1:15" x14ac:dyDescent="0.25">
      <c r="A155" s="84" t="s">
        <v>439</v>
      </c>
      <c r="B155" s="84" t="s">
        <v>1965</v>
      </c>
      <c r="C155" s="85" t="s">
        <v>1966</v>
      </c>
      <c r="D155" s="85" t="s">
        <v>1967</v>
      </c>
      <c r="E155" s="86">
        <v>7638858000</v>
      </c>
      <c r="F155" s="86">
        <v>565000000</v>
      </c>
      <c r="G155" s="86">
        <v>566143382</v>
      </c>
      <c r="H155" s="86">
        <v>8205001382</v>
      </c>
      <c r="I155" s="86">
        <v>0</v>
      </c>
      <c r="J155" s="86">
        <v>8205001382</v>
      </c>
      <c r="K155" s="86">
        <v>700933908</v>
      </c>
      <c r="L155" s="86">
        <v>6178001615</v>
      </c>
      <c r="M155" s="86">
        <v>700933908</v>
      </c>
      <c r="N155" s="86">
        <v>6178001615</v>
      </c>
      <c r="O155" s="87">
        <v>75</v>
      </c>
    </row>
    <row r="156" spans="1:15" x14ac:dyDescent="0.25">
      <c r="A156" s="84" t="s">
        <v>439</v>
      </c>
      <c r="B156" s="84" t="s">
        <v>1968</v>
      </c>
      <c r="C156" s="85" t="s">
        <v>1969</v>
      </c>
      <c r="D156" s="85" t="s">
        <v>1970</v>
      </c>
      <c r="E156" s="86">
        <v>0</v>
      </c>
      <c r="F156" s="86">
        <v>0</v>
      </c>
      <c r="G156" s="86">
        <v>90000000000</v>
      </c>
      <c r="H156" s="86">
        <v>90000000000</v>
      </c>
      <c r="I156" s="86">
        <v>0</v>
      </c>
      <c r="J156" s="86">
        <v>90000000000</v>
      </c>
      <c r="K156" s="86">
        <v>0</v>
      </c>
      <c r="L156" s="86">
        <v>90000000000</v>
      </c>
      <c r="M156" s="86">
        <v>0</v>
      </c>
      <c r="N156" s="86">
        <v>90000000000</v>
      </c>
      <c r="O156" s="87">
        <v>100</v>
      </c>
    </row>
    <row r="157" spans="1:15" x14ac:dyDescent="0.25">
      <c r="A157" s="84" t="s">
        <v>439</v>
      </c>
      <c r="B157" s="84" t="s">
        <v>1971</v>
      </c>
      <c r="C157" s="85" t="s">
        <v>1972</v>
      </c>
      <c r="D157" s="85" t="s">
        <v>1973</v>
      </c>
      <c r="E157" s="86">
        <v>0</v>
      </c>
      <c r="F157" s="86">
        <v>0</v>
      </c>
      <c r="G157" s="86">
        <v>15773000000</v>
      </c>
      <c r="H157" s="86">
        <v>15773000000</v>
      </c>
      <c r="I157" s="86">
        <v>0</v>
      </c>
      <c r="J157" s="86">
        <v>15773000000</v>
      </c>
      <c r="K157" s="86">
        <v>0</v>
      </c>
      <c r="L157" s="86">
        <v>15773000000</v>
      </c>
      <c r="M157" s="86">
        <v>0</v>
      </c>
      <c r="N157" s="86">
        <v>7273000000</v>
      </c>
      <c r="O157" s="87">
        <v>46</v>
      </c>
    </row>
    <row r="158" spans="1:15" x14ac:dyDescent="0.25">
      <c r="A158" s="84" t="s">
        <v>439</v>
      </c>
      <c r="B158" s="84" t="s">
        <v>1974</v>
      </c>
      <c r="C158" s="85" t="s">
        <v>1975</v>
      </c>
      <c r="D158" s="85" t="s">
        <v>1976</v>
      </c>
      <c r="E158" s="86">
        <v>0</v>
      </c>
      <c r="F158" s="86">
        <v>0</v>
      </c>
      <c r="G158" s="86">
        <v>2000000000</v>
      </c>
      <c r="H158" s="86">
        <v>2000000000</v>
      </c>
      <c r="I158" s="86">
        <v>0</v>
      </c>
      <c r="J158" s="86">
        <v>2000000000</v>
      </c>
      <c r="K158" s="86">
        <v>0</v>
      </c>
      <c r="L158" s="86">
        <v>2000000000</v>
      </c>
      <c r="M158" s="86">
        <v>0</v>
      </c>
      <c r="N158" s="86">
        <v>2000000000</v>
      </c>
      <c r="O158" s="87">
        <v>100</v>
      </c>
    </row>
    <row r="159" spans="1:15" x14ac:dyDescent="0.25">
      <c r="A159" s="84" t="s">
        <v>439</v>
      </c>
      <c r="B159" s="84" t="s">
        <v>869</v>
      </c>
      <c r="C159" s="85" t="s">
        <v>1291</v>
      </c>
      <c r="D159" s="85" t="s">
        <v>985</v>
      </c>
      <c r="E159" s="86">
        <v>453718993000</v>
      </c>
      <c r="F159" s="86">
        <v>-14793155393</v>
      </c>
      <c r="G159" s="86">
        <v>-133496236540</v>
      </c>
      <c r="H159" s="86">
        <v>320222756460</v>
      </c>
      <c r="I159" s="86">
        <v>0</v>
      </c>
      <c r="J159" s="86">
        <v>320222756460</v>
      </c>
      <c r="K159" s="86">
        <v>-10855171577</v>
      </c>
      <c r="L159" s="86">
        <v>319875252508</v>
      </c>
      <c r="M159" s="86">
        <v>13684920300</v>
      </c>
      <c r="N159" s="86">
        <v>153151637658</v>
      </c>
      <c r="O159" s="87">
        <v>48</v>
      </c>
    </row>
    <row r="160" spans="1:15" ht="15.75" thickBot="1" x14ac:dyDescent="0.3">
      <c r="A160" s="84" t="s">
        <v>439</v>
      </c>
      <c r="B160" s="84" t="s">
        <v>434</v>
      </c>
      <c r="C160" s="89" t="s">
        <v>1977</v>
      </c>
      <c r="D160" s="89" t="s">
        <v>1377</v>
      </c>
      <c r="E160" s="90">
        <v>145995300000</v>
      </c>
      <c r="F160" s="90">
        <v>-20410796600</v>
      </c>
      <c r="G160" s="90">
        <v>-46153217842</v>
      </c>
      <c r="H160" s="90">
        <v>99842082158</v>
      </c>
      <c r="I160" s="90">
        <v>0</v>
      </c>
      <c r="J160" s="90">
        <v>99842082158</v>
      </c>
      <c r="K160" s="90">
        <v>0</v>
      </c>
      <c r="L160" s="90">
        <v>0</v>
      </c>
      <c r="M160" s="90">
        <v>0</v>
      </c>
      <c r="N160" s="90">
        <v>0</v>
      </c>
      <c r="O160" s="9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workbookViewId="0">
      <selection activeCell="N42" sqref="N42"/>
    </sheetView>
  </sheetViews>
  <sheetFormatPr baseColWidth="10" defaultRowHeight="15" x14ac:dyDescent="0.25"/>
  <cols>
    <col min="1" max="3" width="45.7109375" bestFit="1" customWidth="1"/>
    <col min="4" max="4" width="27.855468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58" t="s">
        <v>42</v>
      </c>
      <c r="B1" s="59" t="s">
        <v>43</v>
      </c>
      <c r="C1" s="60" t="s">
        <v>44</v>
      </c>
    </row>
    <row r="2" spans="1:15" ht="15" customHeight="1" x14ac:dyDescent="0.35">
      <c r="A2" s="61" t="s">
        <v>45</v>
      </c>
      <c r="B2" s="62"/>
      <c r="C2" s="60"/>
    </row>
    <row r="3" spans="1:15" x14ac:dyDescent="0.25">
      <c r="A3">
        <f>COUNTA(A11:A43)+11</f>
        <v>43</v>
      </c>
      <c r="B3" s="63"/>
    </row>
    <row r="4" spans="1:15" x14ac:dyDescent="0.25">
      <c r="A4" s="64" t="s">
        <v>46</v>
      </c>
      <c r="B4" s="65"/>
      <c r="C4" s="66" t="s">
        <v>47</v>
      </c>
    </row>
    <row r="5" spans="1:15" x14ac:dyDescent="0.25">
      <c r="A5" s="67"/>
      <c r="B5" s="67"/>
      <c r="C5" s="68" t="s"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5">
      <c r="A6" s="70" t="s">
        <v>48</v>
      </c>
      <c r="B6" s="71"/>
      <c r="C6" s="70">
        <v>2</v>
      </c>
      <c r="F6">
        <v>2</v>
      </c>
    </row>
    <row r="7" spans="1:15" x14ac:dyDescent="0.25">
      <c r="A7" s="70" t="s">
        <v>49</v>
      </c>
      <c r="B7" s="70" t="s">
        <v>50</v>
      </c>
      <c r="C7" t="str">
        <f>MID(A8,FIND(" ",A8,15)+1,FIND(":",A8,FIND(" ",A8,15))-FIND(" ",A8,15)-1)</f>
        <v>CB-0101</v>
      </c>
      <c r="D7" t="str">
        <f>MID(B8,23,2)</f>
        <v>09</v>
      </c>
      <c r="E7" s="61" t="s">
        <v>45</v>
      </c>
      <c r="F7" s="61" t="s">
        <v>51</v>
      </c>
      <c r="G7" t="str">
        <f>MID(A8,FIND(" ",A8,14)+1,7)</f>
        <v>CB-0101</v>
      </c>
      <c r="H7" t="s">
        <v>52</v>
      </c>
      <c r="I7" t="str">
        <f>VLOOKUP(A2,[1]Hoja1!$B$6:$R$120,17,FALSE)</f>
        <v>03.</v>
      </c>
    </row>
    <row r="8" spans="1:15" ht="21" x14ac:dyDescent="0.25">
      <c r="A8" s="70" t="s">
        <v>53</v>
      </c>
      <c r="B8" s="70" t="s">
        <v>54</v>
      </c>
      <c r="D8" t="str">
        <f>MID(A7,7,150)</f>
        <v>LOTERIA DE BOGOTA, D.C.</v>
      </c>
      <c r="E8" t="s">
        <v>52</v>
      </c>
    </row>
    <row r="9" spans="1:15" x14ac:dyDescent="0.25">
      <c r="A9" s="70" t="s">
        <v>55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x14ac:dyDescent="0.25">
      <c r="A12" s="74" t="s">
        <v>57</v>
      </c>
      <c r="B12" s="75" t="s">
        <v>58</v>
      </c>
      <c r="C12" s="76" t="s">
        <v>59</v>
      </c>
      <c r="D12" s="77" t="s">
        <v>60</v>
      </c>
      <c r="E12" s="78" t="s">
        <v>61</v>
      </c>
      <c r="F12" s="77" t="s">
        <v>62</v>
      </c>
      <c r="G12" s="77" t="s">
        <v>63</v>
      </c>
      <c r="H12" s="77" t="s">
        <v>64</v>
      </c>
      <c r="I12" s="77" t="s">
        <v>65</v>
      </c>
      <c r="J12" s="78" t="s">
        <v>66</v>
      </c>
      <c r="K12" s="77" t="s">
        <v>67</v>
      </c>
      <c r="L12" s="77"/>
      <c r="M12" s="78" t="s">
        <v>68</v>
      </c>
      <c r="N12" s="77" t="s">
        <v>69</v>
      </c>
      <c r="O12" s="79" t="s">
        <v>70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74</v>
      </c>
      <c r="F13" s="82" t="s">
        <v>75</v>
      </c>
      <c r="G13" s="82" t="s">
        <v>76</v>
      </c>
      <c r="H13" s="82" t="s">
        <v>77</v>
      </c>
      <c r="I13" s="82" t="s">
        <v>65</v>
      </c>
      <c r="J13" s="82" t="s">
        <v>66</v>
      </c>
      <c r="K13" s="82" t="s">
        <v>78</v>
      </c>
      <c r="L13" s="82"/>
      <c r="M13" s="82" t="s">
        <v>79</v>
      </c>
      <c r="N13" s="82" t="s">
        <v>69</v>
      </c>
      <c r="O13" s="83" t="s">
        <v>70</v>
      </c>
    </row>
    <row r="14" spans="1:15" x14ac:dyDescent="0.25">
      <c r="A14" s="84" t="s">
        <v>45</v>
      </c>
      <c r="B14" s="84" t="s">
        <v>80</v>
      </c>
      <c r="C14" s="85" t="s">
        <v>81</v>
      </c>
      <c r="D14" s="85" t="s">
        <v>82</v>
      </c>
      <c r="E14" s="86">
        <v>3582472000</v>
      </c>
      <c r="F14" s="86">
        <v>0</v>
      </c>
      <c r="G14" s="86">
        <v>-1229781000</v>
      </c>
      <c r="H14" s="86">
        <v>2352691000</v>
      </c>
      <c r="I14" s="86">
        <v>0</v>
      </c>
      <c r="J14" s="86">
        <v>2352691000</v>
      </c>
      <c r="K14" s="86">
        <v>100</v>
      </c>
      <c r="L14" s="86"/>
      <c r="M14" s="86">
        <v>0</v>
      </c>
      <c r="N14" s="86">
        <v>0</v>
      </c>
      <c r="O14" s="87">
        <v>0</v>
      </c>
    </row>
    <row r="15" spans="1:15" x14ac:dyDescent="0.25">
      <c r="A15" s="84" t="s">
        <v>45</v>
      </c>
      <c r="B15" s="84" t="s">
        <v>83</v>
      </c>
      <c r="C15" s="85" t="s">
        <v>84</v>
      </c>
      <c r="D15" s="85" t="s">
        <v>85</v>
      </c>
      <c r="E15" s="86">
        <v>62644377000</v>
      </c>
      <c r="F15" s="86">
        <v>0</v>
      </c>
      <c r="G15" s="86">
        <v>29212000</v>
      </c>
      <c r="H15" s="86">
        <v>62673589000</v>
      </c>
      <c r="I15" s="86">
        <v>6088776019.1800003</v>
      </c>
      <c r="J15" s="86">
        <v>41123708778.540001</v>
      </c>
      <c r="K15" s="86">
        <v>65.62</v>
      </c>
      <c r="L15" s="86"/>
      <c r="M15" s="86">
        <v>21549880221.459999</v>
      </c>
      <c r="N15" s="86">
        <v>0</v>
      </c>
      <c r="O15" s="87">
        <v>0</v>
      </c>
    </row>
    <row r="16" spans="1:15" x14ac:dyDescent="0.25">
      <c r="A16" s="84" t="s">
        <v>45</v>
      </c>
      <c r="B16" s="84" t="s">
        <v>86</v>
      </c>
      <c r="C16" s="85" t="s">
        <v>87</v>
      </c>
      <c r="D16" s="85" t="s">
        <v>88</v>
      </c>
      <c r="E16" s="86">
        <v>61404377000</v>
      </c>
      <c r="F16" s="86">
        <v>0</v>
      </c>
      <c r="G16" s="86">
        <v>29212000</v>
      </c>
      <c r="H16" s="86">
        <v>61433589000</v>
      </c>
      <c r="I16" s="86">
        <v>5979644023</v>
      </c>
      <c r="J16" s="86">
        <v>40272715476</v>
      </c>
      <c r="K16" s="86">
        <v>65.55</v>
      </c>
      <c r="L16" s="86"/>
      <c r="M16" s="86">
        <v>21160873524</v>
      </c>
      <c r="N16" s="86">
        <v>0</v>
      </c>
      <c r="O16" s="87">
        <v>0</v>
      </c>
    </row>
    <row r="17" spans="1:15" x14ac:dyDescent="0.25">
      <c r="A17" s="84" t="s">
        <v>45</v>
      </c>
      <c r="B17" s="84" t="s">
        <v>89</v>
      </c>
      <c r="C17" s="85" t="s">
        <v>90</v>
      </c>
      <c r="D17" s="85" t="s">
        <v>91</v>
      </c>
      <c r="E17" s="86">
        <v>61404377000</v>
      </c>
      <c r="F17" s="86">
        <v>0</v>
      </c>
      <c r="G17" s="86">
        <v>29212000</v>
      </c>
      <c r="H17" s="86">
        <v>61433589000</v>
      </c>
      <c r="I17" s="86">
        <v>5979644023</v>
      </c>
      <c r="J17" s="86">
        <v>40272715476</v>
      </c>
      <c r="K17" s="86">
        <v>65.55</v>
      </c>
      <c r="L17" s="86"/>
      <c r="M17" s="86">
        <v>21160873524</v>
      </c>
      <c r="N17" s="86">
        <v>0</v>
      </c>
      <c r="O17" s="87">
        <v>0</v>
      </c>
    </row>
    <row r="18" spans="1:15" x14ac:dyDescent="0.25">
      <c r="A18" s="84" t="s">
        <v>45</v>
      </c>
      <c r="B18" s="84" t="s">
        <v>92</v>
      </c>
      <c r="C18" s="85" t="s">
        <v>93</v>
      </c>
      <c r="D18" s="85" t="s">
        <v>94</v>
      </c>
      <c r="E18" s="86">
        <v>60933656000</v>
      </c>
      <c r="F18" s="86">
        <v>0</v>
      </c>
      <c r="G18" s="86">
        <v>29212000</v>
      </c>
      <c r="H18" s="86">
        <v>60962868000</v>
      </c>
      <c r="I18" s="86">
        <v>5899739681</v>
      </c>
      <c r="J18" s="86">
        <v>39896744164</v>
      </c>
      <c r="K18" s="86">
        <v>65.44</v>
      </c>
      <c r="L18" s="86"/>
      <c r="M18" s="86">
        <v>21066123836</v>
      </c>
      <c r="N18" s="86">
        <v>0</v>
      </c>
      <c r="O18" s="87">
        <v>0</v>
      </c>
    </row>
    <row r="19" spans="1:15" x14ac:dyDescent="0.25">
      <c r="A19" s="84" t="s">
        <v>45</v>
      </c>
      <c r="B19" s="84" t="s">
        <v>95</v>
      </c>
      <c r="C19" s="85" t="s">
        <v>96</v>
      </c>
      <c r="D19" s="85" t="s">
        <v>97</v>
      </c>
      <c r="E19" s="86">
        <v>55106170000</v>
      </c>
      <c r="F19" s="86">
        <v>0</v>
      </c>
      <c r="G19" s="86">
        <v>29212000</v>
      </c>
      <c r="H19" s="86">
        <v>55135382000</v>
      </c>
      <c r="I19" s="86">
        <v>5290881705</v>
      </c>
      <c r="J19" s="86">
        <v>36071045641</v>
      </c>
      <c r="K19" s="86">
        <v>65.42</v>
      </c>
      <c r="L19" s="86"/>
      <c r="M19" s="86">
        <v>19064336359</v>
      </c>
      <c r="N19" s="86">
        <v>0</v>
      </c>
      <c r="O19" s="87">
        <v>0</v>
      </c>
    </row>
    <row r="20" spans="1:15" x14ac:dyDescent="0.25">
      <c r="A20" s="84" t="s">
        <v>45</v>
      </c>
      <c r="B20" s="84" t="s">
        <v>98</v>
      </c>
      <c r="C20" s="85" t="s">
        <v>99</v>
      </c>
      <c r="D20" s="85" t="s">
        <v>100</v>
      </c>
      <c r="E20" s="86">
        <v>54105900000</v>
      </c>
      <c r="F20" s="86">
        <v>0</v>
      </c>
      <c r="G20" s="86">
        <v>0</v>
      </c>
      <c r="H20" s="86">
        <v>54105900000</v>
      </c>
      <c r="I20" s="86">
        <v>5172351379</v>
      </c>
      <c r="J20" s="86">
        <v>35222774522</v>
      </c>
      <c r="K20" s="86">
        <v>65.099999999999994</v>
      </c>
      <c r="L20" s="86"/>
      <c r="M20" s="86">
        <v>18883125478</v>
      </c>
      <c r="N20" s="86">
        <v>0</v>
      </c>
      <c r="O20" s="87">
        <v>0</v>
      </c>
    </row>
    <row r="21" spans="1:15" x14ac:dyDescent="0.25">
      <c r="A21" s="84" t="s">
        <v>45</v>
      </c>
      <c r="B21" s="84" t="s">
        <v>101</v>
      </c>
      <c r="C21" s="85" t="s">
        <v>102</v>
      </c>
      <c r="D21" s="85" t="s">
        <v>103</v>
      </c>
      <c r="E21" s="86">
        <v>23806596000</v>
      </c>
      <c r="F21" s="86">
        <v>0</v>
      </c>
      <c r="G21" s="86">
        <v>0</v>
      </c>
      <c r="H21" s="86">
        <v>23806596000</v>
      </c>
      <c r="I21" s="86">
        <v>2151868717</v>
      </c>
      <c r="J21" s="86">
        <v>14544525484</v>
      </c>
      <c r="K21" s="86">
        <v>61.09</v>
      </c>
      <c r="L21" s="86"/>
      <c r="M21" s="86">
        <v>9262070516</v>
      </c>
      <c r="N21" s="86">
        <v>0</v>
      </c>
      <c r="O21" s="87">
        <v>0</v>
      </c>
    </row>
    <row r="22" spans="1:15" x14ac:dyDescent="0.25">
      <c r="A22" s="84" t="s">
        <v>45</v>
      </c>
      <c r="B22" s="84" t="s">
        <v>104</v>
      </c>
      <c r="C22" s="85" t="s">
        <v>105</v>
      </c>
      <c r="D22" s="85" t="s">
        <v>106</v>
      </c>
      <c r="E22" s="86">
        <v>30299304000</v>
      </c>
      <c r="F22" s="86">
        <v>0</v>
      </c>
      <c r="G22" s="86">
        <v>0</v>
      </c>
      <c r="H22" s="86">
        <v>30299304000</v>
      </c>
      <c r="I22" s="86">
        <v>3020482662</v>
      </c>
      <c r="J22" s="86">
        <v>20678249038</v>
      </c>
      <c r="K22" s="86">
        <v>68.25</v>
      </c>
      <c r="L22" s="86"/>
      <c r="M22" s="86">
        <v>9621054962</v>
      </c>
      <c r="N22" s="86">
        <v>0</v>
      </c>
      <c r="O22" s="87">
        <v>0</v>
      </c>
    </row>
    <row r="23" spans="1:15" x14ac:dyDescent="0.25">
      <c r="A23" s="84" t="s">
        <v>45</v>
      </c>
      <c r="B23" s="84" t="s">
        <v>107</v>
      </c>
      <c r="C23" s="85" t="s">
        <v>108</v>
      </c>
      <c r="D23" s="85" t="s">
        <v>109</v>
      </c>
      <c r="E23" s="86">
        <v>84510000</v>
      </c>
      <c r="F23" s="86">
        <v>0</v>
      </c>
      <c r="G23" s="86">
        <v>0</v>
      </c>
      <c r="H23" s="86">
        <v>84510000</v>
      </c>
      <c r="I23" s="86">
        <v>118530324</v>
      </c>
      <c r="J23" s="86">
        <v>255921375</v>
      </c>
      <c r="K23" s="86">
        <v>302.83</v>
      </c>
      <c r="L23" s="86"/>
      <c r="M23" s="86">
        <v>-171411375</v>
      </c>
      <c r="N23" s="86">
        <v>0</v>
      </c>
      <c r="O23" s="87">
        <v>0</v>
      </c>
    </row>
    <row r="24" spans="1:15" x14ac:dyDescent="0.25">
      <c r="A24" s="84" t="s">
        <v>45</v>
      </c>
      <c r="B24" s="84" t="s">
        <v>110</v>
      </c>
      <c r="C24" s="85" t="s">
        <v>111</v>
      </c>
      <c r="D24" s="85" t="s">
        <v>112</v>
      </c>
      <c r="E24" s="86">
        <v>70874000</v>
      </c>
      <c r="F24" s="86">
        <v>0</v>
      </c>
      <c r="G24" s="86">
        <v>0</v>
      </c>
      <c r="H24" s="86">
        <v>70874000</v>
      </c>
      <c r="I24" s="86">
        <v>115130978</v>
      </c>
      <c r="J24" s="86">
        <v>242620506</v>
      </c>
      <c r="K24" s="86">
        <v>342.33</v>
      </c>
      <c r="L24" s="86"/>
      <c r="M24" s="86">
        <v>-171746506</v>
      </c>
      <c r="N24" s="86">
        <v>0</v>
      </c>
      <c r="O24" s="87">
        <v>0</v>
      </c>
    </row>
    <row r="25" spans="1:15" x14ac:dyDescent="0.25">
      <c r="A25" s="84" t="s">
        <v>45</v>
      </c>
      <c r="B25" s="84" t="s">
        <v>113</v>
      </c>
      <c r="C25" s="85" t="s">
        <v>114</v>
      </c>
      <c r="D25" s="85" t="s">
        <v>115</v>
      </c>
      <c r="E25" s="86">
        <v>8203000</v>
      </c>
      <c r="F25" s="86">
        <v>0</v>
      </c>
      <c r="G25" s="86">
        <v>0</v>
      </c>
      <c r="H25" s="86">
        <v>8203000</v>
      </c>
      <c r="I25" s="86">
        <v>3114106</v>
      </c>
      <c r="J25" s="86">
        <v>7984234</v>
      </c>
      <c r="K25" s="86">
        <v>97.33</v>
      </c>
      <c r="L25" s="86"/>
      <c r="M25" s="86">
        <v>218766</v>
      </c>
      <c r="N25" s="86">
        <v>0</v>
      </c>
      <c r="O25" s="87">
        <v>0</v>
      </c>
    </row>
    <row r="26" spans="1:15" x14ac:dyDescent="0.25">
      <c r="A26" s="84" t="s">
        <v>45</v>
      </c>
      <c r="B26" s="84" t="s">
        <v>116</v>
      </c>
      <c r="C26" s="85" t="s">
        <v>117</v>
      </c>
      <c r="D26" s="85" t="s">
        <v>118</v>
      </c>
      <c r="E26" s="86">
        <v>5433000</v>
      </c>
      <c r="F26" s="86">
        <v>0</v>
      </c>
      <c r="G26" s="86">
        <v>0</v>
      </c>
      <c r="H26" s="86">
        <v>5433000</v>
      </c>
      <c r="I26" s="86">
        <v>285240</v>
      </c>
      <c r="J26" s="86">
        <v>5316635</v>
      </c>
      <c r="K26" s="86">
        <v>97.86</v>
      </c>
      <c r="L26" s="86"/>
      <c r="M26" s="86">
        <v>116365</v>
      </c>
      <c r="N26" s="86">
        <v>0</v>
      </c>
      <c r="O26" s="87">
        <v>0</v>
      </c>
    </row>
    <row r="27" spans="1:15" x14ac:dyDescent="0.25">
      <c r="A27" s="84" t="s">
        <v>45</v>
      </c>
      <c r="B27" s="84" t="s">
        <v>119</v>
      </c>
      <c r="C27" s="85" t="s">
        <v>120</v>
      </c>
      <c r="D27" s="85" t="s">
        <v>121</v>
      </c>
      <c r="E27" s="86">
        <v>685645000</v>
      </c>
      <c r="F27" s="86">
        <v>0</v>
      </c>
      <c r="G27" s="86">
        <v>29212000</v>
      </c>
      <c r="H27" s="86">
        <v>714857000</v>
      </c>
      <c r="I27" s="86">
        <v>0</v>
      </c>
      <c r="J27" s="86">
        <v>581640030</v>
      </c>
      <c r="K27" s="86">
        <v>81.36</v>
      </c>
      <c r="L27" s="86"/>
      <c r="M27" s="86">
        <v>133216970</v>
      </c>
      <c r="N27" s="86">
        <v>0</v>
      </c>
      <c r="O27" s="87">
        <v>0</v>
      </c>
    </row>
    <row r="28" spans="1:15" x14ac:dyDescent="0.25">
      <c r="A28" s="84" t="s">
        <v>45</v>
      </c>
      <c r="B28" s="84" t="s">
        <v>122</v>
      </c>
      <c r="C28" s="85" t="s">
        <v>123</v>
      </c>
      <c r="D28" s="85" t="s">
        <v>124</v>
      </c>
      <c r="E28" s="86">
        <v>230115000</v>
      </c>
      <c r="F28" s="86">
        <v>0</v>
      </c>
      <c r="G28" s="86">
        <v>0</v>
      </c>
      <c r="H28" s="86">
        <v>230115000</v>
      </c>
      <c r="I28" s="86">
        <v>2</v>
      </c>
      <c r="J28" s="86">
        <v>10709714</v>
      </c>
      <c r="K28" s="86">
        <v>4.6500000000000004</v>
      </c>
      <c r="L28" s="86"/>
      <c r="M28" s="86">
        <v>219405286</v>
      </c>
      <c r="N28" s="86">
        <v>0</v>
      </c>
      <c r="O28" s="87">
        <v>0</v>
      </c>
    </row>
    <row r="29" spans="1:15" x14ac:dyDescent="0.25">
      <c r="A29" s="84" t="s">
        <v>45</v>
      </c>
      <c r="B29" s="84" t="s">
        <v>125</v>
      </c>
      <c r="C29" s="85" t="s">
        <v>126</v>
      </c>
      <c r="D29" s="85" t="s">
        <v>127</v>
      </c>
      <c r="E29" s="86">
        <v>5827486000</v>
      </c>
      <c r="F29" s="86">
        <v>0</v>
      </c>
      <c r="G29" s="86">
        <v>0</v>
      </c>
      <c r="H29" s="86">
        <v>5827486000</v>
      </c>
      <c r="I29" s="86">
        <v>608857976</v>
      </c>
      <c r="J29" s="86">
        <v>3825698523</v>
      </c>
      <c r="K29" s="86">
        <v>65.650000000000006</v>
      </c>
      <c r="L29" s="86"/>
      <c r="M29" s="86">
        <v>2001787477</v>
      </c>
      <c r="N29" s="86">
        <v>0</v>
      </c>
      <c r="O29" s="87">
        <v>0</v>
      </c>
    </row>
    <row r="30" spans="1:15" x14ac:dyDescent="0.25">
      <c r="A30" s="84" t="s">
        <v>45</v>
      </c>
      <c r="B30" s="84" t="s">
        <v>128</v>
      </c>
      <c r="C30" s="85" t="s">
        <v>129</v>
      </c>
      <c r="D30" s="85" t="s">
        <v>127</v>
      </c>
      <c r="E30" s="86">
        <v>5827486000</v>
      </c>
      <c r="F30" s="86">
        <v>0</v>
      </c>
      <c r="G30" s="86">
        <v>0</v>
      </c>
      <c r="H30" s="86">
        <v>5827486000</v>
      </c>
      <c r="I30" s="86">
        <v>608857976</v>
      </c>
      <c r="J30" s="86">
        <v>3825698523</v>
      </c>
      <c r="K30" s="86">
        <v>65.650000000000006</v>
      </c>
      <c r="L30" s="86"/>
      <c r="M30" s="86">
        <v>2001787477</v>
      </c>
      <c r="N30" s="86">
        <v>0</v>
      </c>
      <c r="O30" s="87">
        <v>0</v>
      </c>
    </row>
    <row r="31" spans="1:15" x14ac:dyDescent="0.25">
      <c r="A31" s="84" t="s">
        <v>45</v>
      </c>
      <c r="B31" s="84" t="s">
        <v>130</v>
      </c>
      <c r="C31" s="85" t="s">
        <v>131</v>
      </c>
      <c r="D31" s="85" t="s">
        <v>132</v>
      </c>
      <c r="E31" s="86">
        <v>4596207000</v>
      </c>
      <c r="F31" s="86">
        <v>0</v>
      </c>
      <c r="G31" s="86">
        <v>0</v>
      </c>
      <c r="H31" s="86">
        <v>4596207000</v>
      </c>
      <c r="I31" s="86">
        <v>420199560</v>
      </c>
      <c r="J31" s="86">
        <v>2833572214</v>
      </c>
      <c r="K31" s="86">
        <v>61.65</v>
      </c>
      <c r="L31" s="86"/>
      <c r="M31" s="86">
        <v>1762634786</v>
      </c>
      <c r="N31" s="86">
        <v>0</v>
      </c>
      <c r="O31" s="87">
        <v>0</v>
      </c>
    </row>
    <row r="32" spans="1:15" x14ac:dyDescent="0.25">
      <c r="A32" s="84" t="s">
        <v>45</v>
      </c>
      <c r="B32" s="84" t="s">
        <v>133</v>
      </c>
      <c r="C32" s="85" t="s">
        <v>134</v>
      </c>
      <c r="D32" s="85" t="s">
        <v>135</v>
      </c>
      <c r="E32" s="86">
        <v>167280000</v>
      </c>
      <c r="F32" s="86">
        <v>0</v>
      </c>
      <c r="G32" s="86">
        <v>0</v>
      </c>
      <c r="H32" s="86">
        <v>167280000</v>
      </c>
      <c r="I32" s="86">
        <v>21521198</v>
      </c>
      <c r="J32" s="86">
        <v>150894744</v>
      </c>
      <c r="K32" s="86">
        <v>90.2</v>
      </c>
      <c r="L32" s="86"/>
      <c r="M32" s="86">
        <v>16385256</v>
      </c>
      <c r="N32" s="86">
        <v>0</v>
      </c>
      <c r="O32" s="87">
        <v>0</v>
      </c>
    </row>
    <row r="33" spans="1:15" x14ac:dyDescent="0.25">
      <c r="A33" s="84" t="s">
        <v>45</v>
      </c>
      <c r="B33" s="84" t="s">
        <v>136</v>
      </c>
      <c r="C33" s="85" t="s">
        <v>137</v>
      </c>
      <c r="D33" s="85" t="s">
        <v>115</v>
      </c>
      <c r="E33" s="86">
        <v>465147000</v>
      </c>
      <c r="F33" s="86">
        <v>0</v>
      </c>
      <c r="G33" s="86">
        <v>0</v>
      </c>
      <c r="H33" s="86">
        <v>465147000</v>
      </c>
      <c r="I33" s="86">
        <v>84232812</v>
      </c>
      <c r="J33" s="86">
        <v>390924778</v>
      </c>
      <c r="K33" s="86">
        <v>84.04</v>
      </c>
      <c r="L33" s="86"/>
      <c r="M33" s="86">
        <v>74222222</v>
      </c>
      <c r="N33" s="86">
        <v>0</v>
      </c>
      <c r="O33" s="87">
        <v>0</v>
      </c>
    </row>
    <row r="34" spans="1:15" x14ac:dyDescent="0.25">
      <c r="A34" s="84" t="s">
        <v>45</v>
      </c>
      <c r="B34" s="84" t="s">
        <v>138</v>
      </c>
      <c r="C34" s="85" t="s">
        <v>139</v>
      </c>
      <c r="D34" s="85" t="s">
        <v>140</v>
      </c>
      <c r="E34" s="86">
        <v>598852000</v>
      </c>
      <c r="F34" s="86">
        <v>0</v>
      </c>
      <c r="G34" s="86">
        <v>0</v>
      </c>
      <c r="H34" s="86">
        <v>598852000</v>
      </c>
      <c r="I34" s="86">
        <v>82904406</v>
      </c>
      <c r="J34" s="86">
        <v>450306787</v>
      </c>
      <c r="K34" s="86">
        <v>75.2</v>
      </c>
      <c r="L34" s="86"/>
      <c r="M34" s="86">
        <v>148545213</v>
      </c>
      <c r="N34" s="86">
        <v>0</v>
      </c>
      <c r="O34" s="87">
        <v>0</v>
      </c>
    </row>
    <row r="35" spans="1:15" x14ac:dyDescent="0.25">
      <c r="A35" s="84" t="s">
        <v>45</v>
      </c>
      <c r="B35" s="84" t="s">
        <v>141</v>
      </c>
      <c r="C35" s="85" t="s">
        <v>142</v>
      </c>
      <c r="D35" s="85" t="s">
        <v>143</v>
      </c>
      <c r="E35" s="86">
        <v>90721000</v>
      </c>
      <c r="F35" s="86">
        <v>0</v>
      </c>
      <c r="G35" s="86">
        <v>0</v>
      </c>
      <c r="H35" s="86">
        <v>90721000</v>
      </c>
      <c r="I35" s="86">
        <v>14863920</v>
      </c>
      <c r="J35" s="86">
        <v>79563630</v>
      </c>
      <c r="K35" s="86">
        <v>87.7</v>
      </c>
      <c r="L35" s="86"/>
      <c r="M35" s="86">
        <v>11157370</v>
      </c>
      <c r="N35" s="86">
        <v>0</v>
      </c>
      <c r="O35" s="87">
        <v>0</v>
      </c>
    </row>
    <row r="36" spans="1:15" x14ac:dyDescent="0.25">
      <c r="A36" s="84" t="s">
        <v>45</v>
      </c>
      <c r="B36" s="84" t="s">
        <v>144</v>
      </c>
      <c r="C36" s="85" t="s">
        <v>145</v>
      </c>
      <c r="D36" s="85" t="s">
        <v>146</v>
      </c>
      <c r="E36" s="86">
        <v>90720000</v>
      </c>
      <c r="F36" s="86">
        <v>0</v>
      </c>
      <c r="G36" s="86">
        <v>0</v>
      </c>
      <c r="H36" s="86">
        <v>90720000</v>
      </c>
      <c r="I36" s="86">
        <v>14863920</v>
      </c>
      <c r="J36" s="86">
        <v>79563630</v>
      </c>
      <c r="K36" s="86">
        <v>87.7</v>
      </c>
      <c r="L36" s="86"/>
      <c r="M36" s="86">
        <v>11156370</v>
      </c>
      <c r="N36" s="86">
        <v>0</v>
      </c>
      <c r="O36" s="87">
        <v>0</v>
      </c>
    </row>
    <row r="37" spans="1:15" x14ac:dyDescent="0.25">
      <c r="A37" s="84" t="s">
        <v>45</v>
      </c>
      <c r="B37" s="84" t="s">
        <v>147</v>
      </c>
      <c r="C37" s="85" t="s">
        <v>148</v>
      </c>
      <c r="D37" s="85" t="s">
        <v>149</v>
      </c>
      <c r="E37" s="86">
        <v>1000</v>
      </c>
      <c r="F37" s="86">
        <v>0</v>
      </c>
      <c r="G37" s="86">
        <v>0</v>
      </c>
      <c r="H37" s="86">
        <v>1000</v>
      </c>
      <c r="I37" s="86">
        <v>0</v>
      </c>
      <c r="J37" s="86">
        <v>0</v>
      </c>
      <c r="K37" s="86">
        <v>0</v>
      </c>
      <c r="L37" s="86"/>
      <c r="M37" s="86">
        <v>1000</v>
      </c>
      <c r="N37" s="86">
        <v>0</v>
      </c>
      <c r="O37" s="87">
        <v>0</v>
      </c>
    </row>
    <row r="38" spans="1:15" x14ac:dyDescent="0.25">
      <c r="A38" s="84" t="s">
        <v>45</v>
      </c>
      <c r="B38" s="84" t="s">
        <v>150</v>
      </c>
      <c r="C38" s="85" t="s">
        <v>151</v>
      </c>
      <c r="D38" s="85" t="s">
        <v>152</v>
      </c>
      <c r="E38" s="86">
        <v>380000000</v>
      </c>
      <c r="F38" s="86">
        <v>0</v>
      </c>
      <c r="G38" s="86">
        <v>0</v>
      </c>
      <c r="H38" s="86">
        <v>380000000</v>
      </c>
      <c r="I38" s="86">
        <v>65040422</v>
      </c>
      <c r="J38" s="86">
        <v>296407682</v>
      </c>
      <c r="K38" s="86">
        <v>78</v>
      </c>
      <c r="L38" s="86"/>
      <c r="M38" s="86">
        <v>83592318</v>
      </c>
      <c r="N38" s="86">
        <v>0</v>
      </c>
      <c r="O38" s="87">
        <v>0</v>
      </c>
    </row>
    <row r="39" spans="1:15" x14ac:dyDescent="0.25">
      <c r="A39" s="84" t="s">
        <v>45</v>
      </c>
      <c r="B39" s="84" t="s">
        <v>153</v>
      </c>
      <c r="C39" s="85" t="s">
        <v>154</v>
      </c>
      <c r="D39" s="85" t="s">
        <v>155</v>
      </c>
      <c r="E39" s="86">
        <v>350000000</v>
      </c>
      <c r="F39" s="86">
        <v>0</v>
      </c>
      <c r="G39" s="86">
        <v>0</v>
      </c>
      <c r="H39" s="86">
        <v>350000000</v>
      </c>
      <c r="I39" s="86">
        <v>63463956</v>
      </c>
      <c r="J39" s="86">
        <v>282437316</v>
      </c>
      <c r="K39" s="86">
        <v>80.7</v>
      </c>
      <c r="L39" s="86"/>
      <c r="M39" s="86">
        <v>67562684</v>
      </c>
      <c r="N39" s="86">
        <v>0</v>
      </c>
      <c r="O39" s="87">
        <v>0</v>
      </c>
    </row>
    <row r="40" spans="1:15" x14ac:dyDescent="0.25">
      <c r="A40" s="84" t="s">
        <v>45</v>
      </c>
      <c r="B40" s="84" t="s">
        <v>156</v>
      </c>
      <c r="C40" s="85" t="s">
        <v>157</v>
      </c>
      <c r="D40" s="85" t="s">
        <v>158</v>
      </c>
      <c r="E40" s="86">
        <v>30000000</v>
      </c>
      <c r="F40" s="86">
        <v>0</v>
      </c>
      <c r="G40" s="86">
        <v>0</v>
      </c>
      <c r="H40" s="86">
        <v>30000000</v>
      </c>
      <c r="I40" s="86">
        <v>1576466</v>
      </c>
      <c r="J40" s="86">
        <v>13970366</v>
      </c>
      <c r="K40" s="86">
        <v>46.57</v>
      </c>
      <c r="L40" s="86"/>
      <c r="M40" s="86">
        <v>16029634</v>
      </c>
      <c r="N40" s="86">
        <v>0</v>
      </c>
      <c r="O40" s="87">
        <v>0</v>
      </c>
    </row>
    <row r="41" spans="1:15" x14ac:dyDescent="0.25">
      <c r="A41" s="84" t="s">
        <v>45</v>
      </c>
      <c r="B41" s="84" t="s">
        <v>159</v>
      </c>
      <c r="C41" s="85" t="s">
        <v>160</v>
      </c>
      <c r="D41" s="85" t="s">
        <v>161</v>
      </c>
      <c r="E41" s="86">
        <v>1240000000</v>
      </c>
      <c r="F41" s="86">
        <v>0</v>
      </c>
      <c r="G41" s="86">
        <v>0</v>
      </c>
      <c r="H41" s="86">
        <v>1240000000</v>
      </c>
      <c r="I41" s="86">
        <v>109131996.18000001</v>
      </c>
      <c r="J41" s="86">
        <v>850993302.53999996</v>
      </c>
      <c r="K41" s="86">
        <v>68.63</v>
      </c>
      <c r="L41" s="86"/>
      <c r="M41" s="86">
        <v>389006697.45999998</v>
      </c>
      <c r="N41" s="86">
        <v>0</v>
      </c>
      <c r="O41" s="87">
        <v>0</v>
      </c>
    </row>
    <row r="42" spans="1:15" x14ac:dyDescent="0.25">
      <c r="A42" s="84" t="s">
        <v>45</v>
      </c>
      <c r="B42" s="84" t="s">
        <v>162</v>
      </c>
      <c r="C42" s="85" t="s">
        <v>163</v>
      </c>
      <c r="D42" s="85" t="s">
        <v>164</v>
      </c>
      <c r="E42" s="86">
        <v>740000000</v>
      </c>
      <c r="F42" s="86">
        <v>0</v>
      </c>
      <c r="G42" s="86">
        <v>0</v>
      </c>
      <c r="H42" s="86">
        <v>740000000</v>
      </c>
      <c r="I42" s="86">
        <v>109131994.18000001</v>
      </c>
      <c r="J42" s="86">
        <v>712064204.53999996</v>
      </c>
      <c r="K42" s="86">
        <v>96.22</v>
      </c>
      <c r="L42" s="86"/>
      <c r="M42" s="86">
        <v>27935795.460000001</v>
      </c>
      <c r="N42" s="86">
        <v>0</v>
      </c>
      <c r="O42" s="87">
        <v>0</v>
      </c>
    </row>
    <row r="43" spans="1:15" ht="15.75" thickBot="1" x14ac:dyDescent="0.3">
      <c r="A43" s="84" t="s">
        <v>45</v>
      </c>
      <c r="B43" s="84" t="s">
        <v>165</v>
      </c>
      <c r="C43" s="89" t="s">
        <v>166</v>
      </c>
      <c r="D43" s="89" t="s">
        <v>167</v>
      </c>
      <c r="E43" s="90">
        <v>500000000</v>
      </c>
      <c r="F43" s="90">
        <v>0</v>
      </c>
      <c r="G43" s="90">
        <v>0</v>
      </c>
      <c r="H43" s="90">
        <v>500000000</v>
      </c>
      <c r="I43" s="90">
        <v>2</v>
      </c>
      <c r="J43" s="90">
        <v>138929098</v>
      </c>
      <c r="K43" s="90">
        <v>27.79</v>
      </c>
      <c r="L43" s="90"/>
      <c r="M43" s="90">
        <v>361070902</v>
      </c>
      <c r="N43" s="90">
        <v>0</v>
      </c>
      <c r="O43" s="91">
        <v>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N42" sqref="N42"/>
    </sheetView>
  </sheetViews>
  <sheetFormatPr baseColWidth="10" defaultRowHeight="15" x14ac:dyDescent="0.25"/>
  <cols>
    <col min="1" max="3" width="45.7109375" bestFit="1" customWidth="1"/>
    <col min="4" max="4" width="29.7109375" bestFit="1" customWidth="1"/>
    <col min="5" max="5" width="19.42578125" bestFit="1" customWidth="1"/>
    <col min="6" max="6" width="23" bestFit="1" customWidth="1"/>
    <col min="7" max="7" width="28" bestFit="1" customWidth="1"/>
    <col min="8" max="8" width="23.7109375" bestFit="1" customWidth="1"/>
    <col min="9" max="9" width="19.140625" bestFit="1" customWidth="1"/>
    <col min="10" max="10" width="23.42578125" bestFit="1" customWidth="1"/>
    <col min="11" max="11" width="25.5703125" bestFit="1" customWidth="1"/>
    <col min="12" max="12" width="25.5703125" customWidth="1"/>
    <col min="13" max="13" width="21.28515625" bestFit="1" customWidth="1"/>
    <col min="14" max="14" width="32.28515625" bestFit="1" customWidth="1"/>
    <col min="15" max="15" width="39.42578125" bestFit="1" customWidth="1"/>
  </cols>
  <sheetData>
    <row r="1" spans="1:15" ht="31.5" customHeight="1" x14ac:dyDescent="0.35">
      <c r="A1" s="58" t="s">
        <v>168</v>
      </c>
      <c r="B1" s="59" t="s">
        <v>43</v>
      </c>
      <c r="C1" s="60" t="s">
        <v>169</v>
      </c>
    </row>
    <row r="2" spans="1:15" ht="15" customHeight="1" x14ac:dyDescent="0.35">
      <c r="A2" s="61" t="s">
        <v>170</v>
      </c>
      <c r="B2" s="62"/>
      <c r="C2" s="60"/>
    </row>
    <row r="3" spans="1:15" x14ac:dyDescent="0.25">
      <c r="A3">
        <f>COUNTA(A11:A32)+11</f>
        <v>32</v>
      </c>
      <c r="B3" s="63"/>
    </row>
    <row r="4" spans="1:15" x14ac:dyDescent="0.25">
      <c r="A4" s="64" t="s">
        <v>171</v>
      </c>
      <c r="B4" s="65"/>
      <c r="C4" s="66" t="s">
        <v>47</v>
      </c>
    </row>
    <row r="5" spans="1:15" x14ac:dyDescent="0.25">
      <c r="A5" s="67"/>
      <c r="B5" s="67"/>
      <c r="C5" s="68" t="s"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5">
      <c r="A6" s="70" t="s">
        <v>48</v>
      </c>
      <c r="B6" s="71"/>
      <c r="C6" s="70">
        <v>2</v>
      </c>
      <c r="F6">
        <v>2</v>
      </c>
    </row>
    <row r="7" spans="1:15" x14ac:dyDescent="0.25">
      <c r="A7" s="70" t="s">
        <v>172</v>
      </c>
      <c r="B7" s="70" t="s">
        <v>173</v>
      </c>
      <c r="C7" t="str">
        <f>MID(A8,FIND(" ",A8,15)+1,FIND(":",A8,FIND(" ",A8,15))-FIND(" ",A8,15)-1)</f>
        <v>CB-0101</v>
      </c>
      <c r="D7" t="str">
        <f>MID(B8,23,2)</f>
        <v>09</v>
      </c>
      <c r="E7" s="61" t="s">
        <v>170</v>
      </c>
      <c r="F7" s="61" t="s">
        <v>51</v>
      </c>
      <c r="G7" t="str">
        <f>MID(A8,FIND(" ",A8,14)+1,7)</f>
        <v>CB-0101</v>
      </c>
      <c r="H7" t="s">
        <v>52</v>
      </c>
      <c r="I7" t="str">
        <f>VLOOKUP(A2,[1]Hoja1!$B$6:$R$120,17,FALSE)</f>
        <v>10.</v>
      </c>
    </row>
    <row r="8" spans="1:15" ht="21" x14ac:dyDescent="0.25">
      <c r="A8" s="70" t="s">
        <v>53</v>
      </c>
      <c r="B8" s="70" t="s">
        <v>54</v>
      </c>
      <c r="D8" t="str">
        <f>MID(A7,7,150)</f>
        <v>CANAL CAPITAL LTDA..</v>
      </c>
      <c r="E8" t="s">
        <v>52</v>
      </c>
    </row>
    <row r="9" spans="1:15" x14ac:dyDescent="0.25">
      <c r="A9" s="70" t="s">
        <v>174</v>
      </c>
      <c r="B9" s="70" t="s">
        <v>56</v>
      </c>
    </row>
    <row r="10" spans="1:15" x14ac:dyDescent="0.25">
      <c r="A10" s="64"/>
      <c r="B10" s="65"/>
      <c r="C10" s="64"/>
    </row>
    <row r="11" spans="1:15" ht="15.75" thickBot="1" x14ac:dyDescent="0.3">
      <c r="A11" s="72"/>
      <c r="B11" s="73"/>
      <c r="C11" s="72"/>
    </row>
    <row r="12" spans="1:15" x14ac:dyDescent="0.25">
      <c r="A12" s="74" t="s">
        <v>57</v>
      </c>
      <c r="B12" s="75" t="s">
        <v>58</v>
      </c>
      <c r="C12" s="76" t="s">
        <v>59</v>
      </c>
      <c r="D12" s="77" t="s">
        <v>60</v>
      </c>
      <c r="E12" s="78" t="s">
        <v>61</v>
      </c>
      <c r="F12" s="77" t="s">
        <v>62</v>
      </c>
      <c r="G12" s="77" t="s">
        <v>63</v>
      </c>
      <c r="H12" s="77" t="s">
        <v>64</v>
      </c>
      <c r="I12" s="77" t="s">
        <v>65</v>
      </c>
      <c r="J12" s="78" t="s">
        <v>66</v>
      </c>
      <c r="K12" s="77" t="s">
        <v>67</v>
      </c>
      <c r="L12" s="77"/>
      <c r="M12" s="78" t="s">
        <v>68</v>
      </c>
      <c r="N12" s="77" t="s">
        <v>69</v>
      </c>
      <c r="O12" s="79" t="s">
        <v>70</v>
      </c>
    </row>
    <row r="13" spans="1:15" x14ac:dyDescent="0.25">
      <c r="A13" s="80" t="s">
        <v>71</v>
      </c>
      <c r="B13" s="81"/>
      <c r="C13" s="82" t="s">
        <v>72</v>
      </c>
      <c r="D13" s="82" t="s">
        <v>73</v>
      </c>
      <c r="E13" s="82" t="s">
        <v>74</v>
      </c>
      <c r="F13" s="82" t="s">
        <v>75</v>
      </c>
      <c r="G13" s="82" t="s">
        <v>76</v>
      </c>
      <c r="H13" s="82" t="s">
        <v>77</v>
      </c>
      <c r="I13" s="82" t="s">
        <v>65</v>
      </c>
      <c r="J13" s="82" t="s">
        <v>66</v>
      </c>
      <c r="K13" s="82" t="s">
        <v>78</v>
      </c>
      <c r="L13" s="82"/>
      <c r="M13" s="82" t="s">
        <v>79</v>
      </c>
      <c r="N13" s="82" t="s">
        <v>69</v>
      </c>
      <c r="O13" s="83" t="s">
        <v>70</v>
      </c>
    </row>
    <row r="14" spans="1:15" x14ac:dyDescent="0.25">
      <c r="A14" s="84" t="s">
        <v>170</v>
      </c>
      <c r="B14" s="84" t="s">
        <v>83</v>
      </c>
      <c r="C14" s="85" t="s">
        <v>84</v>
      </c>
      <c r="D14" s="85" t="s">
        <v>175</v>
      </c>
      <c r="E14" s="86">
        <v>32761412000</v>
      </c>
      <c r="F14" s="86">
        <v>0</v>
      </c>
      <c r="G14" s="86">
        <v>2716900611</v>
      </c>
      <c r="H14" s="86">
        <v>35478312611</v>
      </c>
      <c r="I14" s="86">
        <v>2273403031</v>
      </c>
      <c r="J14" s="86">
        <v>32234944818</v>
      </c>
      <c r="K14" s="86">
        <v>90.85</v>
      </c>
      <c r="L14" s="86"/>
      <c r="M14" s="86">
        <v>3243367793</v>
      </c>
      <c r="N14" s="86">
        <v>0</v>
      </c>
      <c r="O14" s="87">
        <v>32234944818</v>
      </c>
    </row>
    <row r="15" spans="1:15" x14ac:dyDescent="0.25">
      <c r="A15" s="84" t="s">
        <v>170</v>
      </c>
      <c r="B15" s="84" t="s">
        <v>86</v>
      </c>
      <c r="C15" s="85" t="s">
        <v>176</v>
      </c>
      <c r="D15" s="85" t="s">
        <v>1</v>
      </c>
      <c r="E15" s="86">
        <v>9244000000</v>
      </c>
      <c r="F15" s="86">
        <v>0</v>
      </c>
      <c r="G15" s="86">
        <v>2042041852</v>
      </c>
      <c r="H15" s="86">
        <v>11286041852</v>
      </c>
      <c r="I15" s="86">
        <v>2204045598</v>
      </c>
      <c r="J15" s="86">
        <v>8471604956</v>
      </c>
      <c r="K15" s="86">
        <v>75.06</v>
      </c>
      <c r="L15" s="86"/>
      <c r="M15" s="86">
        <v>2814436896</v>
      </c>
      <c r="N15" s="86">
        <v>0</v>
      </c>
      <c r="O15" s="87">
        <v>8471604956</v>
      </c>
    </row>
    <row r="16" spans="1:15" x14ac:dyDescent="0.25">
      <c r="A16" s="84" t="s">
        <v>170</v>
      </c>
      <c r="B16" s="84" t="s">
        <v>89</v>
      </c>
      <c r="C16" s="85" t="s">
        <v>177</v>
      </c>
      <c r="D16" s="85" t="s">
        <v>91</v>
      </c>
      <c r="E16" s="86">
        <v>9244000000</v>
      </c>
      <c r="F16" s="86">
        <v>0</v>
      </c>
      <c r="G16" s="86">
        <v>2042041852</v>
      </c>
      <c r="H16" s="86">
        <v>11286041852</v>
      </c>
      <c r="I16" s="86">
        <v>2204045598</v>
      </c>
      <c r="J16" s="86">
        <v>8471604956</v>
      </c>
      <c r="K16" s="86">
        <v>75.06</v>
      </c>
      <c r="L16" s="86"/>
      <c r="M16" s="86">
        <v>2814436896</v>
      </c>
      <c r="N16" s="86">
        <v>0</v>
      </c>
      <c r="O16" s="87">
        <v>8471604956</v>
      </c>
    </row>
    <row r="17" spans="1:15" x14ac:dyDescent="0.25">
      <c r="A17" s="84" t="s">
        <v>170</v>
      </c>
      <c r="B17" s="84" t="s">
        <v>141</v>
      </c>
      <c r="C17" s="85" t="s">
        <v>178</v>
      </c>
      <c r="D17" s="85" t="s">
        <v>179</v>
      </c>
      <c r="E17" s="86">
        <v>8894000000</v>
      </c>
      <c r="F17" s="86">
        <v>0</v>
      </c>
      <c r="G17" s="86">
        <v>2042041852</v>
      </c>
      <c r="H17" s="86">
        <v>10936041852</v>
      </c>
      <c r="I17" s="86">
        <v>2202971290</v>
      </c>
      <c r="J17" s="86">
        <v>8460306945</v>
      </c>
      <c r="K17" s="86">
        <v>77.36</v>
      </c>
      <c r="L17" s="86"/>
      <c r="M17" s="86">
        <v>2475734907</v>
      </c>
      <c r="N17" s="86">
        <v>0</v>
      </c>
      <c r="O17" s="87">
        <v>8460306945</v>
      </c>
    </row>
    <row r="18" spans="1:15" x14ac:dyDescent="0.25">
      <c r="A18" s="84" t="s">
        <v>170</v>
      </c>
      <c r="B18" s="84" t="s">
        <v>144</v>
      </c>
      <c r="C18" s="85" t="s">
        <v>180</v>
      </c>
      <c r="D18" s="85" t="s">
        <v>181</v>
      </c>
      <c r="E18" s="86">
        <v>5600000000</v>
      </c>
      <c r="F18" s="86">
        <v>0</v>
      </c>
      <c r="G18" s="86">
        <v>0</v>
      </c>
      <c r="H18" s="86">
        <v>5600000000</v>
      </c>
      <c r="I18" s="86">
        <v>1999784914</v>
      </c>
      <c r="J18" s="86">
        <v>3653518516</v>
      </c>
      <c r="K18" s="86">
        <v>65.239999999999995</v>
      </c>
      <c r="L18" s="86"/>
      <c r="M18" s="86">
        <v>1946481484</v>
      </c>
      <c r="N18" s="86">
        <v>0</v>
      </c>
      <c r="O18" s="87">
        <v>3653518516</v>
      </c>
    </row>
    <row r="19" spans="1:15" x14ac:dyDescent="0.25">
      <c r="A19" s="84" t="s">
        <v>170</v>
      </c>
      <c r="B19" s="84" t="s">
        <v>182</v>
      </c>
      <c r="C19" s="85" t="s">
        <v>183</v>
      </c>
      <c r="D19" s="85" t="s">
        <v>184</v>
      </c>
      <c r="E19" s="86">
        <v>60000000</v>
      </c>
      <c r="F19" s="86">
        <v>0</v>
      </c>
      <c r="G19" s="86">
        <v>0</v>
      </c>
      <c r="H19" s="86">
        <v>60000000</v>
      </c>
      <c r="I19" s="86">
        <v>0</v>
      </c>
      <c r="J19" s="86">
        <v>812000</v>
      </c>
      <c r="K19" s="86">
        <v>1.35</v>
      </c>
      <c r="L19" s="86"/>
      <c r="M19" s="86">
        <v>59188000</v>
      </c>
      <c r="N19" s="86">
        <v>0</v>
      </c>
      <c r="O19" s="87">
        <v>812000</v>
      </c>
    </row>
    <row r="20" spans="1:15" x14ac:dyDescent="0.25">
      <c r="A20" s="84" t="s">
        <v>170</v>
      </c>
      <c r="B20" s="84" t="s">
        <v>185</v>
      </c>
      <c r="C20" s="85" t="s">
        <v>186</v>
      </c>
      <c r="D20" s="85" t="s">
        <v>187</v>
      </c>
      <c r="E20" s="86">
        <v>3234000000</v>
      </c>
      <c r="F20" s="86">
        <v>0</v>
      </c>
      <c r="G20" s="86">
        <v>2042041852</v>
      </c>
      <c r="H20" s="86">
        <v>5276041852</v>
      </c>
      <c r="I20" s="86">
        <v>203186376</v>
      </c>
      <c r="J20" s="86">
        <v>4805976429</v>
      </c>
      <c r="K20" s="86">
        <v>91.09</v>
      </c>
      <c r="L20" s="86"/>
      <c r="M20" s="86">
        <v>470065423</v>
      </c>
      <c r="N20" s="86">
        <v>0</v>
      </c>
      <c r="O20" s="87">
        <v>4805976429</v>
      </c>
    </row>
    <row r="21" spans="1:15" x14ac:dyDescent="0.25">
      <c r="A21" s="84" t="s">
        <v>170</v>
      </c>
      <c r="B21" s="84" t="s">
        <v>150</v>
      </c>
      <c r="C21" s="85" t="s">
        <v>188</v>
      </c>
      <c r="D21" s="85" t="s">
        <v>152</v>
      </c>
      <c r="E21" s="86">
        <v>350000000</v>
      </c>
      <c r="F21" s="86">
        <v>0</v>
      </c>
      <c r="G21" s="86">
        <v>0</v>
      </c>
      <c r="H21" s="86">
        <v>350000000</v>
      </c>
      <c r="I21" s="86">
        <v>1074308</v>
      </c>
      <c r="J21" s="86">
        <v>11298011</v>
      </c>
      <c r="K21" s="86">
        <v>3.22</v>
      </c>
      <c r="L21" s="86"/>
      <c r="M21" s="86">
        <v>338701989</v>
      </c>
      <c r="N21" s="86">
        <v>0</v>
      </c>
      <c r="O21" s="87">
        <v>11298011</v>
      </c>
    </row>
    <row r="22" spans="1:15" x14ac:dyDescent="0.25">
      <c r="A22" s="84" t="s">
        <v>170</v>
      </c>
      <c r="B22" s="84" t="s">
        <v>189</v>
      </c>
      <c r="C22" s="85" t="s">
        <v>190</v>
      </c>
      <c r="D22" s="85" t="s">
        <v>2</v>
      </c>
      <c r="E22" s="86">
        <v>19227412000</v>
      </c>
      <c r="F22" s="86">
        <v>0</v>
      </c>
      <c r="G22" s="86">
        <v>734858759</v>
      </c>
      <c r="H22" s="86">
        <v>19962270759</v>
      </c>
      <c r="I22" s="86">
        <v>19307469</v>
      </c>
      <c r="J22" s="86">
        <v>19254273459</v>
      </c>
      <c r="K22" s="86">
        <v>96.45</v>
      </c>
      <c r="L22" s="86"/>
      <c r="M22" s="86">
        <v>707997300</v>
      </c>
      <c r="N22" s="86">
        <v>0</v>
      </c>
      <c r="O22" s="87">
        <v>19254273459</v>
      </c>
    </row>
    <row r="23" spans="1:15" x14ac:dyDescent="0.25">
      <c r="A23" s="84" t="s">
        <v>170</v>
      </c>
      <c r="B23" s="84" t="s">
        <v>191</v>
      </c>
      <c r="C23" s="85" t="s">
        <v>192</v>
      </c>
      <c r="D23" s="85" t="s">
        <v>193</v>
      </c>
      <c r="E23" s="86">
        <v>5485412000</v>
      </c>
      <c r="F23" s="86">
        <v>0</v>
      </c>
      <c r="G23" s="86">
        <v>674858759</v>
      </c>
      <c r="H23" s="86">
        <v>6160270759</v>
      </c>
      <c r="I23" s="86">
        <v>19307469</v>
      </c>
      <c r="J23" s="86">
        <v>5452273459</v>
      </c>
      <c r="K23" s="86">
        <v>88.5</v>
      </c>
      <c r="L23" s="86"/>
      <c r="M23" s="86">
        <v>707997300</v>
      </c>
      <c r="N23" s="86">
        <v>0</v>
      </c>
      <c r="O23" s="87">
        <v>5452273459</v>
      </c>
    </row>
    <row r="24" spans="1:15" x14ac:dyDescent="0.25">
      <c r="A24" s="84" t="s">
        <v>170</v>
      </c>
      <c r="B24" s="84" t="s">
        <v>194</v>
      </c>
      <c r="C24" s="85" t="s">
        <v>195</v>
      </c>
      <c r="D24" s="85" t="s">
        <v>196</v>
      </c>
      <c r="E24" s="86">
        <v>100000000</v>
      </c>
      <c r="F24" s="86">
        <v>0</v>
      </c>
      <c r="G24" s="86">
        <v>0</v>
      </c>
      <c r="H24" s="86">
        <v>100000000</v>
      </c>
      <c r="I24" s="86">
        <v>19307469</v>
      </c>
      <c r="J24" s="86">
        <v>67135358</v>
      </c>
      <c r="K24" s="86">
        <v>67.13</v>
      </c>
      <c r="L24" s="86"/>
      <c r="M24" s="86">
        <v>32864642</v>
      </c>
      <c r="N24" s="86">
        <v>0</v>
      </c>
      <c r="O24" s="87">
        <v>67135358</v>
      </c>
    </row>
    <row r="25" spans="1:15" x14ac:dyDescent="0.25">
      <c r="A25" s="84" t="s">
        <v>170</v>
      </c>
      <c r="B25" s="84" t="s">
        <v>197</v>
      </c>
      <c r="C25" s="85" t="s">
        <v>198</v>
      </c>
      <c r="D25" s="85" t="s">
        <v>199</v>
      </c>
      <c r="E25" s="86">
        <v>5385412000</v>
      </c>
      <c r="F25" s="86">
        <v>0</v>
      </c>
      <c r="G25" s="86">
        <v>674858759</v>
      </c>
      <c r="H25" s="86">
        <v>6060270759</v>
      </c>
      <c r="I25" s="86">
        <v>0</v>
      </c>
      <c r="J25" s="86">
        <v>5385138101</v>
      </c>
      <c r="K25" s="86">
        <v>88.85</v>
      </c>
      <c r="L25" s="86"/>
      <c r="M25" s="86">
        <v>675132658</v>
      </c>
      <c r="N25" s="86">
        <v>0</v>
      </c>
      <c r="O25" s="87">
        <v>5385138101</v>
      </c>
    </row>
    <row r="26" spans="1:15" x14ac:dyDescent="0.25">
      <c r="A26" s="84" t="s">
        <v>170</v>
      </c>
      <c r="B26" s="84" t="s">
        <v>200</v>
      </c>
      <c r="C26" s="85" t="s">
        <v>201</v>
      </c>
      <c r="D26" s="85" t="s">
        <v>187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/>
      <c r="M26" s="86">
        <v>0</v>
      </c>
      <c r="N26" s="86">
        <v>0</v>
      </c>
      <c r="O26" s="87">
        <v>0</v>
      </c>
    </row>
    <row r="27" spans="1:15" x14ac:dyDescent="0.25">
      <c r="A27" s="84" t="s">
        <v>170</v>
      </c>
      <c r="B27" s="84" t="s">
        <v>202</v>
      </c>
      <c r="C27" s="85" t="s">
        <v>203</v>
      </c>
      <c r="D27" s="85" t="s">
        <v>204</v>
      </c>
      <c r="E27" s="86">
        <v>5385412000</v>
      </c>
      <c r="F27" s="86">
        <v>0</v>
      </c>
      <c r="G27" s="86">
        <v>674858759</v>
      </c>
      <c r="H27" s="86">
        <v>6060270759</v>
      </c>
      <c r="I27" s="86">
        <v>0</v>
      </c>
      <c r="J27" s="86">
        <v>5385138101</v>
      </c>
      <c r="K27" s="86">
        <v>88.85</v>
      </c>
      <c r="L27" s="86"/>
      <c r="M27" s="86">
        <v>675132658</v>
      </c>
      <c r="N27" s="86">
        <v>0</v>
      </c>
      <c r="O27" s="87">
        <v>5385138101</v>
      </c>
    </row>
    <row r="28" spans="1:15" x14ac:dyDescent="0.25">
      <c r="A28" s="84" t="s">
        <v>170</v>
      </c>
      <c r="B28" s="84" t="s">
        <v>205</v>
      </c>
      <c r="C28" s="85" t="s">
        <v>206</v>
      </c>
      <c r="D28" s="85" t="s">
        <v>207</v>
      </c>
      <c r="E28" s="86">
        <v>13742000000</v>
      </c>
      <c r="F28" s="86">
        <v>0</v>
      </c>
      <c r="G28" s="86">
        <v>60000000</v>
      </c>
      <c r="H28" s="86">
        <v>13802000000</v>
      </c>
      <c r="I28" s="86">
        <v>0</v>
      </c>
      <c r="J28" s="86">
        <v>13802000000</v>
      </c>
      <c r="K28" s="86">
        <v>100</v>
      </c>
      <c r="L28" s="86"/>
      <c r="M28" s="86">
        <v>0</v>
      </c>
      <c r="N28" s="86">
        <v>0</v>
      </c>
      <c r="O28" s="87">
        <v>13802000000</v>
      </c>
    </row>
    <row r="29" spans="1:15" x14ac:dyDescent="0.25">
      <c r="A29" s="84" t="s">
        <v>170</v>
      </c>
      <c r="B29" s="84" t="s">
        <v>208</v>
      </c>
      <c r="C29" s="85" t="s">
        <v>209</v>
      </c>
      <c r="D29" s="85" t="s">
        <v>210</v>
      </c>
      <c r="E29" s="86">
        <v>13742000000</v>
      </c>
      <c r="F29" s="86">
        <v>0</v>
      </c>
      <c r="G29" s="86">
        <v>60000000</v>
      </c>
      <c r="H29" s="86">
        <v>13802000000</v>
      </c>
      <c r="I29" s="86">
        <v>0</v>
      </c>
      <c r="J29" s="86">
        <v>13802000000</v>
      </c>
      <c r="K29" s="86">
        <v>100</v>
      </c>
      <c r="L29" s="86"/>
      <c r="M29" s="86">
        <v>0</v>
      </c>
      <c r="N29" s="86">
        <v>0</v>
      </c>
      <c r="O29" s="87">
        <v>13802000000</v>
      </c>
    </row>
    <row r="30" spans="1:15" x14ac:dyDescent="0.25">
      <c r="A30" s="84" t="s">
        <v>170</v>
      </c>
      <c r="B30" s="84" t="s">
        <v>159</v>
      </c>
      <c r="C30" s="85" t="s">
        <v>211</v>
      </c>
      <c r="D30" s="85" t="s">
        <v>3</v>
      </c>
      <c r="E30" s="86">
        <v>4290000000</v>
      </c>
      <c r="F30" s="86">
        <v>0</v>
      </c>
      <c r="G30" s="86">
        <v>-60000000</v>
      </c>
      <c r="H30" s="86">
        <v>4230000000</v>
      </c>
      <c r="I30" s="86">
        <v>50049964</v>
      </c>
      <c r="J30" s="86">
        <v>4509066403</v>
      </c>
      <c r="K30" s="86">
        <v>106.59</v>
      </c>
      <c r="L30" s="86"/>
      <c r="M30" s="86">
        <v>-279066403</v>
      </c>
      <c r="N30" s="86">
        <v>0</v>
      </c>
      <c r="O30" s="87">
        <v>4509066403</v>
      </c>
    </row>
    <row r="31" spans="1:15" x14ac:dyDescent="0.25">
      <c r="A31" s="84" t="s">
        <v>170</v>
      </c>
      <c r="B31" s="84" t="s">
        <v>162</v>
      </c>
      <c r="C31" s="85" t="s">
        <v>212</v>
      </c>
      <c r="D31" s="85" t="s">
        <v>213</v>
      </c>
      <c r="E31" s="86">
        <v>230000000</v>
      </c>
      <c r="F31" s="86">
        <v>0</v>
      </c>
      <c r="G31" s="86">
        <v>0</v>
      </c>
      <c r="H31" s="86">
        <v>230000000</v>
      </c>
      <c r="I31" s="86">
        <v>50049964</v>
      </c>
      <c r="J31" s="86">
        <v>509066403</v>
      </c>
      <c r="K31" s="86">
        <v>221.33</v>
      </c>
      <c r="L31" s="86"/>
      <c r="M31" s="86">
        <v>-279066403</v>
      </c>
      <c r="N31" s="86">
        <v>0</v>
      </c>
      <c r="O31" s="87">
        <v>509066403</v>
      </c>
    </row>
    <row r="32" spans="1:15" ht="15.75" thickBot="1" x14ac:dyDescent="0.3">
      <c r="A32" s="84" t="s">
        <v>170</v>
      </c>
      <c r="B32" s="84" t="s">
        <v>214</v>
      </c>
      <c r="C32" s="89" t="s">
        <v>215</v>
      </c>
      <c r="D32" s="89" t="s">
        <v>216</v>
      </c>
      <c r="E32" s="90">
        <v>4060000000</v>
      </c>
      <c r="F32" s="90">
        <v>0</v>
      </c>
      <c r="G32" s="90">
        <v>-60000000</v>
      </c>
      <c r="H32" s="90">
        <v>4000000000</v>
      </c>
      <c r="I32" s="90">
        <v>0</v>
      </c>
      <c r="J32" s="90">
        <v>4000000000</v>
      </c>
      <c r="K32" s="90">
        <v>100</v>
      </c>
      <c r="L32" s="90"/>
      <c r="M32" s="90">
        <v>0</v>
      </c>
      <c r="N32" s="90">
        <v>0</v>
      </c>
      <c r="O32" s="91">
        <v>4000000000</v>
      </c>
    </row>
  </sheetData>
  <hyperlinks>
    <hyperlink ref="C5" location="Indice!A1" display="Indice"/>
    <hyperlink ref="C4" location="PA_libro!A1" display="INDICE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3EI_240 01</vt:lpstr>
      <vt:lpstr>3EI_260 01</vt:lpstr>
      <vt:lpstr>3EI_261 01</vt:lpstr>
      <vt:lpstr>3EI_262 01</vt:lpstr>
      <vt:lpstr>3EI_263 01</vt:lpstr>
      <vt:lpstr>3EI_264 01</vt:lpstr>
      <vt:lpstr>3EI_265 01</vt:lpstr>
      <vt:lpstr>2EI_240 01</vt:lpstr>
      <vt:lpstr>2EI_260 01</vt:lpstr>
      <vt:lpstr>2EI_261 01</vt:lpstr>
      <vt:lpstr>2EI_262 01</vt:lpstr>
      <vt:lpstr>2EI_263 01</vt:lpstr>
      <vt:lpstr>2EI_264 01</vt:lpstr>
      <vt:lpstr>2EI_265 01</vt:lpstr>
      <vt:lpstr>eid_GASTOS</vt:lpstr>
      <vt:lpstr>EI_i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ESCOBAR ALVAREZ</dc:creator>
  <cp:lastModifiedBy>NELLY YOLANDA MOYA ANGEL</cp:lastModifiedBy>
  <dcterms:created xsi:type="dcterms:W3CDTF">2015-11-12T16:17:35Z</dcterms:created>
  <dcterms:modified xsi:type="dcterms:W3CDTF">2015-11-20T21:50:02Z</dcterms:modified>
</cp:coreProperties>
</file>